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04" windowWidth="22980" windowHeight="11052"/>
  </bookViews>
  <sheets>
    <sheet name="за 2019 год" sheetId="5" r:id="rId1"/>
  </sheets>
  <definedNames>
    <definedName name="_xlnm._FilterDatabase" localSheetId="0" hidden="1">'за 2019 год'!$A$4:$H$85</definedName>
    <definedName name="_xlnm.Print_Titles" localSheetId="0">'за 2019 год'!$4:$4</definedName>
  </definedNames>
  <calcPr calcId="152511"/>
</workbook>
</file>

<file path=xl/calcChain.xml><?xml version="1.0" encoding="utf-8"?>
<calcChain xmlns="http://schemas.openxmlformats.org/spreadsheetml/2006/main">
  <c r="G84" i="5" l="1"/>
  <c r="F84" i="5"/>
  <c r="G83" i="5"/>
  <c r="F83" i="5"/>
  <c r="G82" i="5"/>
  <c r="F82" i="5"/>
  <c r="E81" i="5"/>
  <c r="D81" i="5"/>
  <c r="C81" i="5"/>
  <c r="G80" i="5"/>
  <c r="F80" i="5"/>
  <c r="E79" i="5"/>
  <c r="D79" i="5"/>
  <c r="C79" i="5"/>
  <c r="G78" i="5"/>
  <c r="F78" i="5"/>
  <c r="G77" i="5"/>
  <c r="F77" i="5"/>
  <c r="G76" i="5"/>
  <c r="F76" i="5"/>
  <c r="E75" i="5"/>
  <c r="D75" i="5"/>
  <c r="C75" i="5"/>
  <c r="G74" i="5"/>
  <c r="F74" i="5"/>
  <c r="G73" i="5"/>
  <c r="F73" i="5"/>
  <c r="G72" i="5"/>
  <c r="G71" i="5"/>
  <c r="F71" i="5"/>
  <c r="E70" i="5"/>
  <c r="D70" i="5"/>
  <c r="C70" i="5"/>
  <c r="G69" i="5"/>
  <c r="F69" i="5"/>
  <c r="G68" i="5"/>
  <c r="F68" i="5"/>
  <c r="G67" i="5"/>
  <c r="F67" i="5"/>
  <c r="G66" i="5"/>
  <c r="F66" i="5"/>
  <c r="G65" i="5"/>
  <c r="F65" i="5"/>
  <c r="E64" i="5"/>
  <c r="D64" i="5"/>
  <c r="C64" i="5"/>
  <c r="G63" i="5"/>
  <c r="F63" i="5"/>
  <c r="G62" i="5"/>
  <c r="F62" i="5"/>
  <c r="G61" i="5"/>
  <c r="F61" i="5"/>
  <c r="G60" i="5"/>
  <c r="F60" i="5"/>
  <c r="G59" i="5"/>
  <c r="F59" i="5"/>
  <c r="G58" i="5"/>
  <c r="F58" i="5"/>
  <c r="G57" i="5"/>
  <c r="F57" i="5"/>
  <c r="E56" i="5"/>
  <c r="D56" i="5"/>
  <c r="C56" i="5"/>
  <c r="G55" i="5"/>
  <c r="F55" i="5"/>
  <c r="G54" i="5"/>
  <c r="F54" i="5"/>
  <c r="G53" i="5"/>
  <c r="F53" i="5"/>
  <c r="E52" i="5"/>
  <c r="D52" i="5"/>
  <c r="C52" i="5"/>
  <c r="G51" i="5"/>
  <c r="F51" i="5"/>
  <c r="G50" i="5"/>
  <c r="F50" i="5"/>
  <c r="G49" i="5"/>
  <c r="F49" i="5"/>
  <c r="G48" i="5"/>
  <c r="F48" i="5"/>
  <c r="G47" i="5"/>
  <c r="F47" i="5"/>
  <c r="G46" i="5"/>
  <c r="F46" i="5"/>
  <c r="G45" i="5"/>
  <c r="F45" i="5"/>
  <c r="G44" i="5"/>
  <c r="F44" i="5"/>
  <c r="G43" i="5"/>
  <c r="F43" i="5"/>
  <c r="E42" i="5"/>
  <c r="D42" i="5"/>
  <c r="C42" i="5"/>
  <c r="G41" i="5"/>
  <c r="F41" i="5"/>
  <c r="G40" i="5"/>
  <c r="F40" i="5"/>
  <c r="G39" i="5"/>
  <c r="F39" i="5"/>
  <c r="E38" i="5"/>
  <c r="D38" i="5"/>
  <c r="C38" i="5"/>
  <c r="G37" i="5"/>
  <c r="F37" i="5"/>
  <c r="G36" i="5"/>
  <c r="F36" i="5"/>
  <c r="G35" i="5"/>
  <c r="F35" i="5"/>
  <c r="G34" i="5"/>
  <c r="F34" i="5"/>
  <c r="E33" i="5"/>
  <c r="D33" i="5"/>
  <c r="C33" i="5"/>
  <c r="G32" i="5"/>
  <c r="F32" i="5"/>
  <c r="G31" i="5"/>
  <c r="F31" i="5"/>
  <c r="G30" i="5"/>
  <c r="F30" i="5"/>
  <c r="G29" i="5"/>
  <c r="F29" i="5"/>
  <c r="G28" i="5"/>
  <c r="F28" i="5"/>
  <c r="G27" i="5"/>
  <c r="F27" i="5"/>
  <c r="G26" i="5"/>
  <c r="F26" i="5"/>
  <c r="G25" i="5"/>
  <c r="F25" i="5"/>
  <c r="G24" i="5"/>
  <c r="F24" i="5"/>
  <c r="E23" i="5"/>
  <c r="D23" i="5"/>
  <c r="C23" i="5"/>
  <c r="G22" i="5"/>
  <c r="F22" i="5"/>
  <c r="G21" i="5"/>
  <c r="F21" i="5"/>
  <c r="G20" i="5"/>
  <c r="F20" i="5"/>
  <c r="G19" i="5"/>
  <c r="F19" i="5"/>
  <c r="G18" i="5"/>
  <c r="F18" i="5"/>
  <c r="E17" i="5"/>
  <c r="D17" i="5"/>
  <c r="C17" i="5"/>
  <c r="G16" i="5"/>
  <c r="F16" i="5"/>
  <c r="E15" i="5"/>
  <c r="D15" i="5"/>
  <c r="C15" i="5"/>
  <c r="G14" i="5"/>
  <c r="F14" i="5"/>
  <c r="G13" i="5"/>
  <c r="F13" i="5"/>
  <c r="G12" i="5"/>
  <c r="F12" i="5"/>
  <c r="G11" i="5"/>
  <c r="F11" i="5"/>
  <c r="G10" i="5"/>
  <c r="F10" i="5"/>
  <c r="G9" i="5"/>
  <c r="F9" i="5"/>
  <c r="G8" i="5"/>
  <c r="F8" i="5"/>
  <c r="G7" i="5"/>
  <c r="F7" i="5"/>
  <c r="G6" i="5"/>
  <c r="F6" i="5"/>
  <c r="E5" i="5"/>
  <c r="D5" i="5"/>
  <c r="C5" i="5"/>
  <c r="F15" i="5" l="1"/>
  <c r="F52" i="5"/>
  <c r="G56" i="5"/>
  <c r="G23" i="5"/>
  <c r="F81" i="5"/>
  <c r="G70" i="5"/>
  <c r="G79" i="5"/>
  <c r="G17" i="5"/>
  <c r="G38" i="5"/>
  <c r="G33" i="5"/>
  <c r="G42" i="5"/>
  <c r="E85" i="5"/>
  <c r="F17" i="5"/>
  <c r="F23" i="5"/>
  <c r="F38" i="5"/>
  <c r="G64" i="5"/>
  <c r="G75" i="5"/>
  <c r="G15" i="5"/>
  <c r="F75" i="5"/>
  <c r="G81" i="5"/>
  <c r="D85" i="5"/>
  <c r="G52" i="5"/>
  <c r="F56" i="5"/>
  <c r="F64" i="5"/>
  <c r="F5" i="5"/>
  <c r="F33" i="5"/>
  <c r="F42" i="5"/>
  <c r="F70" i="5"/>
  <c r="F79" i="5"/>
  <c r="C85" i="5"/>
  <c r="G5" i="5"/>
  <c r="G85" i="5" l="1"/>
  <c r="F85" i="5"/>
</calcChain>
</file>

<file path=xl/sharedStrings.xml><?xml version="1.0" encoding="utf-8"?>
<sst xmlns="http://schemas.openxmlformats.org/spreadsheetml/2006/main" count="223" uniqueCount="221">
  <si>
    <t>Код</t>
  </si>
  <si>
    <t>0100</t>
  </si>
  <si>
    <t>Общегосударственные вопросы</t>
  </si>
  <si>
    <t>0102</t>
  </si>
  <si>
    <t>Наименование расходов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</si>
  <si>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</si>
  <si>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</si>
  <si>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</si>
  <si>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</si>
  <si>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</si>
  <si>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</si>
  <si>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</si>
  <si>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</si>
  <si>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</si>
  <si>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</si>
  <si>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</si>
  <si>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</si>
  <si>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</si>
  <si>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</si>
  <si>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</si>
  <si>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</si>
  <si>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</si>
  <si>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(тыс. рублей)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</si>
  <si>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</si>
  <si>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</si>
  <si>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</si>
  <si>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</si>
  <si>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</si>
  <si>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</si>
  <si>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</si>
  <si>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</si>
  <si>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</si>
  <si>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</si>
  <si>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</si>
  <si>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</si>
  <si>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</si>
  <si>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</si>
  <si>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</si>
  <si>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</si>
  <si>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</si>
  <si>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</si>
  <si>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</si>
  <si>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</si>
  <si>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</si>
  <si>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</si>
  <si>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</si>
  <si>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</si>
  <si>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</si>
  <si>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</si>
  <si>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</si>
  <si>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</si>
  <si>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</si>
  <si>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</si>
  <si>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</si>
  <si>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</si>
  <si>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</si>
  <si>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</si>
  <si>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</si>
  <si>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</si>
  <si>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0502</t>
  </si>
  <si>
    <t>0505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</si>
  <si>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</si>
  <si>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</si>
  <si>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</si>
  <si>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0600</t>
  </si>
  <si>
    <t>Охрана окружающей среды</t>
  </si>
  <si>
    <t>0601</t>
  </si>
  <si>
    <t>Экологический контроль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</si>
  <si>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</si>
  <si>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</si>
  <si>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</si>
  <si>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</si>
  <si>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</si>
  <si>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</si>
  <si>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</si>
  <si>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</si>
  <si>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</si>
  <si>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</si>
  <si>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</si>
  <si>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</si>
  <si>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</si>
  <si>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</si>
  <si>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</si>
  <si>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</si>
  <si>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</si>
  <si>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</si>
  <si>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</si>
  <si>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</si>
  <si>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0708</t>
  </si>
  <si>
    <t>Прикладные научные исследования в области образования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</si>
  <si>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</si>
  <si>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</si>
  <si>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</si>
  <si>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</si>
  <si>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</si>
  <si>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</si>
  <si>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</si>
  <si>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</si>
  <si>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</si>
  <si>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</si>
  <si>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</si>
  <si>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</si>
  <si>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</si>
  <si>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0902</t>
  </si>
  <si>
    <t>0903</t>
  </si>
  <si>
    <t>0904</t>
  </si>
  <si>
    <t>0905</t>
  </si>
  <si>
    <t>0906</t>
  </si>
  <si>
    <t>0909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</si>
  <si>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</si>
  <si>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</si>
  <si>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</si>
  <si>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</si>
  <si>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</si>
  <si>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</si>
  <si>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</si>
  <si>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</si>
  <si>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</si>
  <si>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</si>
  <si>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</si>
  <si>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</si>
  <si>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</si>
  <si>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</si>
  <si>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</si>
  <si>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</si>
  <si>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</si>
  <si>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</si>
  <si>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</si>
  <si>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</si>
  <si>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</si>
  <si>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</si>
  <si>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</si>
  <si>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</si>
  <si>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</si>
  <si>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</si>
  <si>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</si>
  <si>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</si>
  <si>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</si>
  <si>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</si>
  <si>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</si>
  <si>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1400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</si>
  <si>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</si>
  <si>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</si>
  <si>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</si>
  <si>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</si>
  <si>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</si>
  <si>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</si>
  <si>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</si>
  <si>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</si>
  <si>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</si>
  <si>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</si>
  <si>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</si>
  <si>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</si>
  <si>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</si>
  <si>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</si>
  <si>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</si>
  <si>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</si>
  <si>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</si>
  <si>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ИТОГО</t>
  </si>
  <si>
    <t>0311</t>
  </si>
  <si>
    <t>Миграционная политика</t>
  </si>
  <si>
    <t>0503</t>
  </si>
  <si>
    <t>Благоустройство</t>
  </si>
  <si>
    <t>% исп. к первонач. плану</t>
  </si>
  <si>
    <t>% исп. к уточнен. плану</t>
  </si>
  <si>
    <t>Национальная безопасность и правоохранительная деятельность</t>
  </si>
  <si>
    <t>Приложение 2.1 к пояснительной записке</t>
  </si>
  <si>
    <t>Сведения о фактически произведенных расходах по разделам и подразделам классификации расходов бюджета в сравнении с первоначально утвержденными законом о бюджете значениями и с уточненными значениями с учетом внесенных изменений по Ханты-Мансийскому округу - Югре за 2019 год</t>
  </si>
  <si>
    <t>Уточненный план на 2019 год</t>
  </si>
  <si>
    <t>Исполнено за           2019 год</t>
  </si>
  <si>
    <t>План по закону о бюджете первоначальный № 91-оз от 15.11.2018 г.</t>
  </si>
  <si>
    <r>
      <t>Пояснения отклонений фактических значений от первоначального плана</t>
    </r>
    <r>
      <rPr>
        <b/>
        <sz val="11"/>
        <rFont val="Times New Roman"/>
        <family val="1"/>
        <charset val="204"/>
      </rPr>
      <t xml:space="preserve"> (</t>
    </r>
    <r>
      <rPr>
        <sz val="11"/>
        <rFont val="Times New Roman"/>
        <family val="1"/>
        <charset val="204"/>
      </rPr>
      <t>+; - 5%</t>
    </r>
    <r>
      <rPr>
        <b/>
        <sz val="11"/>
        <rFont val="Times New Roman"/>
        <family val="1"/>
        <charset val="204"/>
      </rPr>
      <t xml:space="preserve">) </t>
    </r>
  </si>
  <si>
    <t>Высокий процент исполнения расходов к первоначальному плану объясняется увеличением окладов месячного денежного содержания в связи с присвоением государственным гражданским служащим автономного округа очередных классных чинов в соответствии с замещаемой должностью, а также начислением единовременных выплат лицам, замещающих государственные должности автономного округа и должности государственной гражданской службы автономного округа при достижении возраста 50 лет и далее через каждые последующие полные 5 лет; при наличии стажа государственной гражданской службы 15 лет и далее за каждые полные 5 лет; начисление отпускных выплат работникам, уходящим в отпуск в январе 2020 года.</t>
  </si>
  <si>
    <t>Расходование средств резервного фонда Правительства автономного округа осуществлялось по другим разделам, подразделам функциональной классификации расходов бюджета.</t>
  </si>
  <si>
    <t xml:space="preserve">Высокий процент исполнения расходов к первоначальному плану объясняется увеличением расходов Автономного учреждения автономного округа "Югорский научно-исследовательский институ информационных технологий" на выполнение государственных работ в рамках выполнения государственного задания в связи с необходимой реализацией мероприятий по государственной программе.  </t>
  </si>
  <si>
    <t xml:space="preserve">Высокий процент исполнения расходов к первоначальному плану объясняется увеличением расходов Бюджетного учреждения автономного округа "Дирекция по эксплуатации служебных зданий" для осуществления мероприятий по капитальному ремонту объектов недвижимого имущества автономного округа; на приобретение нежилых объектов для размещения государственных и муниципальных учреждений  за счет средств  государственной программы «Сотрудничество». </t>
  </si>
  <si>
    <t xml:space="preserve">Высокий процент исполнения расходов к первоначальному плану объясняется увеличением расходов по субвенции бюджетам муниципальных районов и городских округов на 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N 143-ФЗ "Об актах гражданского состояния" полномочий Российской Федерации на государственную регистрацию актов гражданского состояния за счет средств единой субвенции из федерального бюджета. </t>
  </si>
  <si>
    <t>Высокий процент исполнения расходов к первоначальному плану объясняется передачей полномочий учредителя БУ "Центр обработки вызовов и мониторинга систем обеспечения безопасности жизнедеятельности" от Депинформтехнологий Югры.</t>
  </si>
  <si>
    <t xml:space="preserve">Низкий процент исполнения расходов к первоначальному плану объясняется уменьшением численности соотечественников проживающих за рубежом, выразивших желание на добровольное переселение в Росиийскую Федерацию, получивших компенсацию по найму жилья.  </t>
  </si>
  <si>
    <t>Высокий процент исполнения расходов к первоначальному плану объясняется уменьшением расходов на предоставление субсидии на размещение систем видеообзора, модернизацию, обеспечение функционирования систем видеонаблюдения с целью повышения безопасности дорожного движения и информирование населения о необходимости соблюдения правил дорожного движения.</t>
  </si>
  <si>
    <t>Высокий процент исполнения расходов к первоначальному плану объясняется увеличением расходов  на предоставление субвенций муниципальным образованиям для реализации переданных полномочий по поддержке агропромышленного комплекса (в соответствии с законом автономного округа от 11.09.2019 № 45-оз).</t>
  </si>
  <si>
    <t>Высокий процент исполнения расходов к первоначальному плану объясняется увеличением расходов в связи с поступлением: 
- субвенции из федерального бюджета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пожаров; 
- субвенции из федерального бюджета на оснащение учреждений, выполняющих мероприятия по воспроизводству лесов, специализированной лесохозяйственной техникой и оборудованием для проведения комплекса мероприятий по лесовосстановлению и лесоразведению (в соответствии с Федеральным законом от 29.11.2018 № 459-ФЗ "О федеральном бюджете на 2019 год и на плановый период 2020 и 2021 годов"); 
- увеличением расходов на тушение лесных пожаров (в соответствии с законом автономного округа от 28.02.2019 № 1-оз ).</t>
  </si>
  <si>
    <t>Высокий процент исполнения расходов к первоначальному плану объясняется увеличением расходов на развитие современной транспортной инфраструктуры.</t>
  </si>
  <si>
    <t>Высокий процент исполнения расходов к первоначальному плану объясняется увеличением расходов на дорожную деятельность, в том числе на реализацию региональных проектов "Дорожная деятельность" и "Общесистемные меры развития дорожного хозяйства" национального проекта "Безопасные и качественные автомобильные дороги".</t>
  </si>
  <si>
    <t>Высокий процент исполнения расходов к первоначальному плану объясняется увеличением расходов на: 
- проведение мероприятий по подготовке управленческой команды Югры (в соответствии с законом автономного округа от 11.09.2019 № 45-оз);
-  предоставление субсидии некоммерческой организации "Фонд развития Югры" для предоставления займов промышленным предприятиям   (в соответствии с законом автономного округа от 21.11.2019 № 74-оз); 
- на реализацию регионального проекта "Расширение доступа субъектов малого и среднего предпринимательства к финансовым ресурсам, в том числе к льготному финансированию" национального проекта "Малое и среднее предпринимательство и поддержка индивидуальной предпринимательской инициативы", развитие малого и среднего предпринимательства.</t>
  </si>
  <si>
    <t>Высокий процент исполнения расходов к первоначальному плану объясняется увеличением субсидии из бюджета автономного округа в бюджеты муниципальных образований на реализацию полномочий в области жилищных отношений, для достижения намеченных целевых показателей государственной программы "Развитие жилищной сферы".</t>
  </si>
  <si>
    <t>Высокий процент исполнения расходов к первоначальному плану объясняется выделением средств муниципальным образованиям автономного округа из резервного фонда Правительства ХМАО – Югры на финансовое обеспечение непредвиденных расходов, необходимость в которых возникла после принятия бюджета Ханты-Мансийского автономного округа - Югры на 2019 год.</t>
  </si>
  <si>
    <t>Высокий процент исполнения расходов к первоначальному плану объясняется выделением средств из резервного фонда Правительства ХМАО – Югры на обустройство мест (площадок) накопления твердых коммунальных отходов, а также на финансирование наказов избирателей депутатам Думы Ханты-Мансийского автономного округа-Югры на благоустройство территорий муниципальных образований; выделением средств федерального бюджета на реализацию программ формирования современной городской среды.</t>
  </si>
  <si>
    <t>Высокий процент исполнения расходов к первоначальному плану объясняется увеличением бюджетных ассигнований на предоставление бюджетных инвестиций в уставный капитал АО "Ипотечное агентство Югры", в целях формирования фонда наемных домов на территории Ханты-Мансийского автономного округа - Югры.</t>
  </si>
  <si>
    <t>Высокий процент исполнения расходов к первоначальному плану объясняется увеличением расходов на выполнение государственного задания бюджетными учреждениями, осуществляющими природоохранные мероприятия на особо охраняемых природных территориях регионального значения (в соответствии с законом автономного округа от 21.11.2019 № 74-оз).</t>
  </si>
  <si>
    <t xml:space="preserve">Низкий процент исполнения расходов к первоначальному плану объясняется уменьшением расходов, предусмотренных на выплату капитального гранта, в соответствии с дополнительным соглашением к концессионному соглашению о строительстве в Нефтеюганском районе комплексного межмуниципального полигона для размещения, обезвреживания и обработки твердых коммунальных отходов для городов Нефтеюганска и Пыть-Яха, поселений Нефтеюганского района автономного округа. </t>
  </si>
  <si>
    <t>Высокий процент исполнения расходов к первоначальному плану объясняется увеличением бюджетных ассигнований на строительство и приобретение дошкольных образовательных организаций в соответствии с Адресной инвестиционной программой автономного округа.</t>
  </si>
  <si>
    <t>Низкий процент исполнения расходов к первоначальному плану объясняется сокращением бюджетных ассигнований на строительство и приобретение объектов общего образования в соответствии с Адресной инвестиционной программой автономного округа, а также в связи с нарушением сроков выполнения строительно-монтажных работ, направлением проектной документации по объектам на государственную экспертизу.</t>
  </si>
  <si>
    <t>Высокий процент исполнения расходов к первоначальному плану объясняется увеличением расходов по государственной программе "Культурное пространство" на приобретение музыкальных инструментов для организаций дополнительного образования  за счет средств федерального бюджета и средств бюджета автономного округа.</t>
  </si>
  <si>
    <t>Низкий процент исполнения расходов к первоначальному плану объясняется перераспределением средств на раздел 0709 "Другие вопросы в области образования" в связи с созданием регионального ведомственного проектного офиса.</t>
  </si>
  <si>
    <t>Высокий процент исполнения расходов к первоначальному плану объясняется увеличением расходов на выполнение государственного задания учреждениями культуры, проведение мероприятий, а также в связи с поступлением федеральных средств на поддержку отрасли культуры.</t>
  </si>
  <si>
    <t>Высокий процент исполнения расходов к первоначальному плану объясняется увеличением расходов на выполнение государственного задания учреждениями кинематографии в соответствии с законами автономного округа от 28.02.2019 № 1-оз, от 11.09.2019 № 45-оз.</t>
  </si>
  <si>
    <t>Высокий процент исполнения расходов к первоначальному плану объясняется увеличением расходов на переоснащение  и дооснащение медицинских организаций медицинским оборудованием; на обеспечение соотношений средней заработной платы отдельных категорий работников бюджетной сферы  в соответствии с целевыми значениями, установленными указами Президента Российской Федерации от 2012 года.</t>
  </si>
  <si>
    <t>Высокий процент исполнения расходов к первоначальному плану объясняется увеличением расходов на переоснащение  и дооснащение медицинских организаций медицинским оборудованием; на обеспечение соотношений средней заработной платы отдельных категорий работников бюджетной сферы  в соответствии с целевыми значениями, установленными указами Президента Российской Федерации от 2012 года; на обеспечение отдельных категорий граждан лекарственными средствами, изделиями медицинского назначения.</t>
  </si>
  <si>
    <t>Высокий процент исполнения расходов к первоначальному плану объясняется увеличением  расходов на обеспечение соотношений средней заработной платы отдельных категорий работников бюджетной сферы  в соответствии с целевыми значениями, установленными указами Президента Российской Федерации от 2012 года.</t>
  </si>
  <si>
    <t>Высокий процент исполнения расходов к первоначальному плану объясняется увеличением расходов на обеспечение соотношений средней заработной платы отдельных категорий работников бюджетной сферы  в соответствии с целевыми значениями, установленными указами Президента Российской Федерации от 2012 года.</t>
  </si>
  <si>
    <t>Высокий процент исполнения расходов к первоначальному плану объясняется увеличением расходов  на обеспечение соотношений средней заработной платы отдельных категорий работников бюджетной сферы  в соответствии с целевыми значениями, установленными указами Президента Российской Федерации от 2012 года.</t>
  </si>
  <si>
    <t>Высокий процент исполнения расходов к первоначальному плану объясняется  предоставлением в 2019 году  иных межбюджетных трансфертов из федерального бюджета  для обеспечения выплаты региональной доплаты к пенсии.</t>
  </si>
  <si>
    <t>Высокий процент исполнения расходов к первоначальному плану объясняется предоставлением в 2019 году иных межбюджетных трансфертов из бюджета Тюменской области по государственной программе "Сотрудничество" на осуществление социальных выплат, а также предоставлением  субвенций из федерального бюджета на осуществление ежемесячных выплат при рождении первого ребенка.</t>
  </si>
  <si>
    <t xml:space="preserve">Высокий процент исполнения расходов к первоначальному плану объясняется предоставлением в 2019 году иных межбюджетных трансфертов из федерального бюджета на приобретение автотранспорта, а также выделением дополнительных ассигнований на завершение строительства по объекту "Ландшафтный зоопарк в д.Шапша" Дома-интерната для престарелых и инвалидов на 50 мест д.Шапша".
</t>
  </si>
  <si>
    <t>Высокий процент исполнения расходов к первоначальному плану объясняется выплатой поощрения за особо сложные и важные задания.</t>
  </si>
  <si>
    <t>Низкий процент исполнения расходов к первоначальному плану объясняется  переносом на подраздел 1103 "Спорт высших достижений" расходов на государственную поддержку спортивных организаций, осуществляющих подготовку спортивного резерва для сборных команд РФ,  в соответствии с условиями Соглашения, заключенного с Минспортом России.</t>
  </si>
  <si>
    <t xml:space="preserve">Высокий процент исполнения расходов к первоначальному плану объясняется увеличением расходов на оснащение объектов спортивной инфраструктуры спортивно-технологическим оборудованием,  в соответствии с условиями Соглашения, заключенного с Минспортом России, пересены из подраздела 1103 "Спорт высших достижений". Увеличением расходов на завершение строительства объекта "Спортивный центр с универсальным игровым залом и плоскостными спортивными сооружениями в г.Мегионе"; на предоставление гранта в форме субсидии негосударственной организации на реализацию инвестиционного проекта в сфере спорта по созданию «Молодежно-спортивного комплекса в городе Ханты-Мансийске, иных объектов капитального строительства и благоустройства к ним в городе Ханты-Мансийске».
</t>
  </si>
  <si>
    <t>Высокий процент исполнения расходов к первоначальному плану объясняется увеличением расходов на выполнение мероприятий по пожарной и антитеррористической безопасности; на текущий ремонт и оснащение государственных объектов спорта; на предоставление грантов в форме субсидий некоммерческим организациям на развитие игровых, приоритетных видов спорта и на подготовку и проведение международных спортивных мероприятий.</t>
  </si>
  <si>
    <t xml:space="preserve">Высокий процент исполнения расходов к первоначальному плану объясняется увеличением расходов на возмещение фактически понесенных затрат на оплату почтовой связи или иных затрат по доставке и распространению, в том числе затрат, связанных с производством и выпуском печатного издания – газеты «Новости Югры»  (в соответствии с законом автономного округа от 11.09.2019 года №45-оз)
</t>
  </si>
  <si>
    <t xml:space="preserve">Низкий процент исполнения расходов к первоначальному плану объясняется тем, что  государственные заимствования не осуществлялись, в связи с чем, расходы на обслуживание долговых обязательств остались не востребованы. </t>
  </si>
  <si>
    <t>Высокий процент исполнения расходов к первоначальному плану объясняется увеличением  расходов  на переоснащение и дооснащение медицинских организаций медицинским оборудованием; на обеспечение соотношений средней заработной платы отдельных категорий работников бюджетной сферы в соответствии с целевыми значениями, установленными указами Президента Российской Федерации от 2012 года; на реконструкцию поликлиники на 425 посещений в смену окружной клинической больницы в г. Сургуте; на финансовое обеспечение обязательств по Соглашению о государственно-частном партнерстве по проектированию, строительству, оснащению и технической эксплуатации клинического перинатального центра в городе Сургуте.</t>
  </si>
  <si>
    <t>Высокий процент исполнения расходов к первоначальному плану объясняется выделением средств из резервного фонда Правительства автономного округа на возмещение (компенсацию) части расходов по доставке в муниципальные образования автономного округа продукции (товаров), необходимой для обеспечения жизнедеятельности населения муниципальных образований автономного округа, отнесенных к территориям с ограниченными сроками завоза грузов;  предоставлением из федерального бюджета иных межбюджетных трансфертов на премирование победителей Всероссийского конкурса "Лучшая муниципальная практика" (г.Ханты-Мансийск) и на поощрение муниципальных управленческих команд;  предоставлением субсидии городу Ханты-Мансийску субсидии на осуществление функций административного центра автономного округа.</t>
  </si>
  <si>
    <t>Высокий процент исполнения расходов к первоначальному плану объясняется выплатами членам Правительства автономного округа (государственные должности автономного округа) по итогам работы за квартал в зависимости от эффективности и результативности деятельности, за выполнение особо важных и сложных заданий.</t>
  </si>
  <si>
    <t>Высокий процент исполнения расходов к первоначальному плану объясняется выплатами за выполнение особо важных и сложных заданий в большем размере, чем в предыдущем отчетном периоде.</t>
  </si>
  <si>
    <t>Высокий процент исполнения расходов к первоначальному плану объясняется ежемесячными выплатами за работу со сведениями, составляющими государственную тайну; единовременными выплатами лицам, замещающих должности государственной гражданской службы автономного округа при достижении возраста 50 лет и далее через каждые последующие полные 5 лет; при наличии стажа государственной гражданской службы 15 лет и далее за каждые полные 5 лет.</t>
  </si>
  <si>
    <t>Высокий процент исполнения расходов к первоначальному плану объясняется ежемесячными выплатами лицам, замещающим должности государственной гражданской службы автономного округа, при достижении возраста 50 лет и далее через каждые последующие полные 5 лет; при наличии стажа государственной гражданской службы 15 лет и далее за каждые полные 5 лет; выплатами к юбилейным, праздничным датам.</t>
  </si>
  <si>
    <t>Низкий процент исполнения расходов к первоначальному плану объясняется уменьшением объемов субвенции из федерального бюджета в соответствии с Федеральным законом от 29.11.2018 № 459-ФЗ "О федеральном бюджете на 2019 год и на плановый период 2020 и 2021 годов".</t>
  </si>
  <si>
    <t>Высокий процент исполнения расходов к первоначальному плану объясняется увеличением расходов на ремонтно-реставрационные работы объекта культурного наследия регионального значения "Мост деревянный на ряжах через овраг Култычный" (в соответствии с законом автономоного округа от 28.02.2019 № 1-оз).</t>
  </si>
  <si>
    <t xml:space="preserve">Высокий процент исполнения расходов к первоначальному плану объясняется увеличением расходов на выполнение государственного задания автономным учреждением ОТРК «Югра», а также по увеличению охвата аудитории посредством сотрудничества с региональными СМИ (в соответствии с законом автономного округа от 11.09.2019 № 45-оз)
</t>
  </si>
  <si>
    <t>Высокий процент исполнения расходов к первоначальному плану объясняется увеличением расходов  на предоставление дотации по обеспечению сбалансированности бюджетов муниципальных районов и городских округов; на предоставление муниципальным образованиям автономного округа дотаций для поощрения достижения наилучших значений показателей деятельности органов местного самоуправления муниципальных районов и городских округов автономного округа, стимулирования роста налогового потенциала и качества планирования доходов в городских округах и муниципальных районах автономного округа за счет средств дотации (гранта) из федерального бюджета.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</si>
</sst>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#,##0.0;[Red]\-#,##0.0;0.0"/>
    <numFmt numFmtId="166" formatCode="#,##0.0"/>
    <numFmt numFmtId="167" formatCode="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43">
    <xf numFmtId="0" fontId="0" fillId="0" borderId="0" xfId="0"/>
    <xf numFmtId="0" fontId="2" fillId="0" borderId="0" xfId="1" applyFont="1"/>
    <xf numFmtId="0" fontId="2" fillId="0" borderId="0" xfId="1" applyFont="1" applyFill="1"/>
    <xf numFmtId="0" fontId="2" fillId="0" borderId="0" xfId="1" applyNumberFormat="1" applyFont="1" applyFill="1" applyBorder="1" applyAlignment="1" applyProtection="1">
      <protection hidden="1"/>
    </xf>
    <xf numFmtId="0" fontId="2" fillId="0" borderId="1" xfId="1" applyFont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/>
    <xf numFmtId="0" fontId="3" fillId="0" borderId="0" xfId="1" applyFont="1"/>
    <xf numFmtId="0" fontId="2" fillId="0" borderId="0" xfId="1" applyFont="1" applyBorder="1" applyProtection="1">
      <protection hidden="1"/>
    </xf>
    <xf numFmtId="0" fontId="2" fillId="0" borderId="0" xfId="1" applyFont="1" applyFill="1" applyBorder="1" applyProtection="1">
      <protection hidden="1"/>
    </xf>
    <xf numFmtId="167" fontId="2" fillId="0" borderId="1" xfId="1" applyNumberFormat="1" applyFont="1" applyFill="1" applyBorder="1" applyAlignment="1">
      <alignment vertical="top" wrapText="1"/>
    </xf>
    <xf numFmtId="0" fontId="4" fillId="0" borderId="0" xfId="1" applyFont="1" applyFill="1" applyAlignment="1">
      <alignment horizontal="right"/>
    </xf>
    <xf numFmtId="167" fontId="6" fillId="0" borderId="1" xfId="1" applyNumberFormat="1" applyFont="1" applyFill="1" applyBorder="1" applyAlignment="1"/>
    <xf numFmtId="164" fontId="2" fillId="0" borderId="1" xfId="1" applyNumberFormat="1" applyFont="1" applyFill="1" applyBorder="1" applyAlignment="1" applyProtection="1">
      <alignment horizontal="left" vertical="top" wrapText="1"/>
      <protection hidden="1"/>
    </xf>
    <xf numFmtId="167" fontId="2" fillId="2" borderId="1" xfId="1" applyNumberFormat="1" applyFont="1" applyFill="1" applyBorder="1" applyAlignment="1">
      <alignment vertical="top" wrapText="1"/>
    </xf>
    <xf numFmtId="0" fontId="2" fillId="2" borderId="1" xfId="1" applyFont="1" applyFill="1" applyBorder="1" applyAlignment="1">
      <alignment vertical="top" wrapText="1"/>
    </xf>
    <xf numFmtId="167" fontId="3" fillId="0" borderId="1" xfId="1" applyNumberFormat="1" applyFont="1" applyFill="1" applyBorder="1" applyAlignment="1">
      <alignment vertical="top"/>
    </xf>
    <xf numFmtId="167" fontId="2" fillId="0" borderId="1" xfId="1" applyNumberFormat="1" applyFont="1" applyFill="1" applyBorder="1" applyAlignment="1">
      <alignment vertical="top"/>
    </xf>
    <xf numFmtId="0" fontId="2" fillId="2" borderId="1" xfId="1" applyFont="1" applyFill="1" applyBorder="1" applyAlignment="1">
      <alignment horizontal="left" vertical="top" wrapText="1"/>
    </xf>
    <xf numFmtId="167" fontId="2" fillId="2" borderId="1" xfId="1" applyNumberFormat="1" applyFont="1" applyFill="1" applyBorder="1" applyAlignment="1">
      <alignment vertical="top" wrapText="1" shrinkToFit="1"/>
    </xf>
    <xf numFmtId="167" fontId="2" fillId="0" borderId="1" xfId="1" applyNumberFormat="1" applyFont="1" applyBorder="1" applyAlignment="1">
      <alignment horizontal="justify" vertical="top" wrapText="1"/>
    </xf>
    <xf numFmtId="167" fontId="2" fillId="0" borderId="1" xfId="1" applyNumberFormat="1" applyFont="1" applyFill="1" applyBorder="1" applyAlignment="1">
      <alignment horizontal="justify" vertical="top" wrapText="1"/>
    </xf>
    <xf numFmtId="0" fontId="2" fillId="2" borderId="1" xfId="2" applyFont="1" applyFill="1" applyBorder="1" applyAlignment="1">
      <alignment horizontal="left" vertical="top" wrapText="1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67" fontId="2" fillId="0" borderId="1" xfId="1" applyNumberFormat="1" applyFont="1" applyFill="1" applyBorder="1" applyAlignment="1">
      <alignment vertical="top" wrapText="1" shrinkToFit="1"/>
    </xf>
    <xf numFmtId="0" fontId="2" fillId="0" borderId="1" xfId="1" applyFont="1" applyFill="1" applyBorder="1" applyAlignment="1">
      <alignment vertical="top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>
      <alignment horizontal="center" vertical="center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right"/>
      <protection hidden="1"/>
    </xf>
    <xf numFmtId="0" fontId="3" fillId="0" borderId="1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zoomScaleNormal="100" workbookViewId="0">
      <selection activeCell="H84" sqref="H84"/>
    </sheetView>
  </sheetViews>
  <sheetFormatPr defaultColWidth="9.21875" defaultRowHeight="13.8" x14ac:dyDescent="0.25"/>
  <cols>
    <col min="1" max="1" width="6.21875" style="1" customWidth="1"/>
    <col min="2" max="2" width="30.33203125" style="1" customWidth="1"/>
    <col min="3" max="3" width="14.5546875" style="2" bestFit="1" customWidth="1"/>
    <col min="4" max="4" width="12.6640625" style="1" bestFit="1" customWidth="1"/>
    <col min="5" max="5" width="12.77734375" style="1" bestFit="1" customWidth="1"/>
    <col min="6" max="6" width="9.5546875" style="2" bestFit="1" customWidth="1"/>
    <col min="7" max="7" width="8.5546875" style="2" bestFit="1" customWidth="1"/>
    <col min="8" max="8" width="42.33203125" style="2" customWidth="1"/>
    <col min="9" max="179" width="9.109375" style="1" customWidth="1"/>
    <col min="180" max="16384" width="9.21875" style="1"/>
  </cols>
  <sheetData>
    <row r="1" spans="1:8" x14ac:dyDescent="0.25">
      <c r="H1" s="11" t="s">
        <v>166</v>
      </c>
    </row>
    <row r="2" spans="1:8" ht="42" customHeight="1" x14ac:dyDescent="0.25">
      <c r="B2" s="40" t="s">
        <v>167</v>
      </c>
      <c r="C2" s="40"/>
      <c r="D2" s="40"/>
      <c r="E2" s="40"/>
      <c r="F2" s="40"/>
      <c r="G2" s="40"/>
      <c r="H2" s="40"/>
    </row>
    <row r="3" spans="1:8" ht="12.6" customHeight="1" x14ac:dyDescent="0.25">
      <c r="B3" s="3"/>
      <c r="C3" s="41" t="s">
        <v>22</v>
      </c>
      <c r="D3" s="41"/>
      <c r="E3" s="41"/>
      <c r="F3" s="41"/>
      <c r="G3" s="41"/>
      <c r="H3" s="41"/>
    </row>
    <row r="4" spans="1:8" ht="69" x14ac:dyDescent="0.25">
      <c r="A4" s="4" t="s">
        <v>0</v>
      </c>
      <c r="B4" s="5" t="s">
        <v>4</v>
      </c>
      <c r="C4" s="5" t="s">
        <v>170</v>
      </c>
      <c r="D4" s="5" t="s">
        <v>168</v>
      </c>
      <c r="E4" s="5" t="s">
        <v>169</v>
      </c>
      <c r="F4" s="5" t="s">
        <v>163</v>
      </c>
      <c r="G4" s="5" t="s">
        <v>164</v>
      </c>
      <c r="H4" s="5" t="s">
        <v>171</v>
      </c>
    </row>
    <row r="5" spans="1:8" s="7" customFormat="1" ht="22.2" customHeight="1" x14ac:dyDescent="0.25">
      <c r="A5" s="27" t="s">
        <v>1</v>
      </c>
      <c r="B5" s="28" t="s">
        <v>2</v>
      </c>
      <c r="C5" s="32">
        <f>SUM(C6:C14)</f>
        <v>7462914.8000000007</v>
      </c>
      <c r="D5" s="32">
        <f t="shared" ref="D5:E5" si="0">SUM(D6:D14)</f>
        <v>14058031.800000001</v>
      </c>
      <c r="E5" s="32">
        <f t="shared" si="0"/>
        <v>13355784.800000001</v>
      </c>
      <c r="F5" s="33">
        <f t="shared" ref="F5:F20" si="1">E5/C5*100</f>
        <v>178.96204308804383</v>
      </c>
      <c r="G5" s="33">
        <f t="shared" ref="G5:G36" si="2">E5/D5*100</f>
        <v>95.00465634172204</v>
      </c>
      <c r="H5" s="6"/>
    </row>
    <row r="6" spans="1:8" ht="61.2" customHeight="1" x14ac:dyDescent="0.25">
      <c r="A6" s="29" t="s">
        <v>3</v>
      </c>
      <c r="B6" s="30" t="s">
        <v>5</v>
      </c>
      <c r="C6" s="34">
        <v>5083.6000000000004</v>
      </c>
      <c r="D6" s="35">
        <v>6751.6</v>
      </c>
      <c r="E6" s="35">
        <v>6059.7</v>
      </c>
      <c r="F6" s="36">
        <f t="shared" si="1"/>
        <v>119.20095994964197</v>
      </c>
      <c r="G6" s="36">
        <f t="shared" si="2"/>
        <v>89.752058771254212</v>
      </c>
      <c r="H6" s="26" t="s">
        <v>205</v>
      </c>
    </row>
    <row r="7" spans="1:8" ht="262.2" x14ac:dyDescent="0.25">
      <c r="A7" s="29" t="s">
        <v>6</v>
      </c>
      <c r="B7" s="30" t="s">
        <v>7</v>
      </c>
      <c r="C7" s="34">
        <v>446951.8</v>
      </c>
      <c r="D7" s="35">
        <v>558286.5</v>
      </c>
      <c r="E7" s="35">
        <v>552801.30000000005</v>
      </c>
      <c r="F7" s="36">
        <f t="shared" si="1"/>
        <v>123.6825313154573</v>
      </c>
      <c r="G7" s="36">
        <f t="shared" si="2"/>
        <v>99.017493706188503</v>
      </c>
      <c r="H7" s="14" t="s">
        <v>172</v>
      </c>
    </row>
    <row r="8" spans="1:8" ht="126.6" customHeight="1" x14ac:dyDescent="0.25">
      <c r="A8" s="29" t="s">
        <v>8</v>
      </c>
      <c r="B8" s="30" t="s">
        <v>9</v>
      </c>
      <c r="C8" s="34">
        <v>654084.4</v>
      </c>
      <c r="D8" s="35">
        <v>842154</v>
      </c>
      <c r="E8" s="35">
        <v>836119.9</v>
      </c>
      <c r="F8" s="36">
        <f t="shared" si="1"/>
        <v>127.83058271990586</v>
      </c>
      <c r="G8" s="36">
        <f t="shared" si="2"/>
        <v>99.283492092895131</v>
      </c>
      <c r="H8" s="10" t="s">
        <v>213</v>
      </c>
    </row>
    <row r="9" spans="1:8" ht="84" customHeight="1" x14ac:dyDescent="0.25">
      <c r="A9" s="29" t="s">
        <v>10</v>
      </c>
      <c r="B9" s="30" t="s">
        <v>11</v>
      </c>
      <c r="C9" s="34">
        <v>471255.5</v>
      </c>
      <c r="D9" s="35">
        <v>528942.6</v>
      </c>
      <c r="E9" s="35">
        <v>527302.19999999995</v>
      </c>
      <c r="F9" s="36">
        <f t="shared" si="1"/>
        <v>111.89306013404617</v>
      </c>
      <c r="G9" s="36">
        <f t="shared" si="2"/>
        <v>99.689871831083366</v>
      </c>
      <c r="H9" s="10" t="s">
        <v>214</v>
      </c>
    </row>
    <row r="10" spans="1:8" ht="165.6" x14ac:dyDescent="0.25">
      <c r="A10" s="29" t="s">
        <v>12</v>
      </c>
      <c r="B10" s="30" t="s">
        <v>13</v>
      </c>
      <c r="C10" s="34">
        <v>393926.9</v>
      </c>
      <c r="D10" s="35">
        <v>439123.5</v>
      </c>
      <c r="E10" s="35">
        <v>438199.4</v>
      </c>
      <c r="F10" s="36">
        <f t="shared" si="1"/>
        <v>111.23876028775896</v>
      </c>
      <c r="G10" s="36">
        <f t="shared" si="2"/>
        <v>99.789558062822877</v>
      </c>
      <c r="H10" s="10" t="s">
        <v>215</v>
      </c>
    </row>
    <row r="11" spans="1:8" ht="151.80000000000001" x14ac:dyDescent="0.25">
      <c r="A11" s="29" t="s">
        <v>14</v>
      </c>
      <c r="B11" s="30" t="s">
        <v>15</v>
      </c>
      <c r="C11" s="34">
        <v>114045.4</v>
      </c>
      <c r="D11" s="35">
        <v>141801.20000000001</v>
      </c>
      <c r="E11" s="35">
        <v>137969.1</v>
      </c>
      <c r="F11" s="36">
        <f t="shared" si="1"/>
        <v>120.97734761770313</v>
      </c>
      <c r="G11" s="36">
        <f t="shared" si="2"/>
        <v>97.29755460461547</v>
      </c>
      <c r="H11" s="10" t="s">
        <v>216</v>
      </c>
    </row>
    <row r="12" spans="1:8" ht="69" x14ac:dyDescent="0.25">
      <c r="A12" s="29" t="s">
        <v>16</v>
      </c>
      <c r="B12" s="30" t="s">
        <v>17</v>
      </c>
      <c r="C12" s="34">
        <v>608000</v>
      </c>
      <c r="D12" s="35">
        <v>34524</v>
      </c>
      <c r="E12" s="35">
        <v>0</v>
      </c>
      <c r="F12" s="36">
        <f t="shared" si="1"/>
        <v>0</v>
      </c>
      <c r="G12" s="36">
        <f t="shared" si="2"/>
        <v>0</v>
      </c>
      <c r="H12" s="13" t="s">
        <v>173</v>
      </c>
    </row>
    <row r="13" spans="1:8" ht="138" x14ac:dyDescent="0.25">
      <c r="A13" s="29" t="s">
        <v>18</v>
      </c>
      <c r="B13" s="30" t="s">
        <v>19</v>
      </c>
      <c r="C13" s="34">
        <v>202519</v>
      </c>
      <c r="D13" s="35">
        <v>585163.4</v>
      </c>
      <c r="E13" s="35">
        <v>583527.6</v>
      </c>
      <c r="F13" s="36">
        <f t="shared" si="1"/>
        <v>288.1347429130106</v>
      </c>
      <c r="G13" s="36">
        <f t="shared" si="2"/>
        <v>99.720454150071575</v>
      </c>
      <c r="H13" s="15" t="s">
        <v>174</v>
      </c>
    </row>
    <row r="14" spans="1:8" ht="165.6" x14ac:dyDescent="0.25">
      <c r="A14" s="29" t="s">
        <v>20</v>
      </c>
      <c r="B14" s="30" t="s">
        <v>21</v>
      </c>
      <c r="C14" s="34">
        <v>4567048.2</v>
      </c>
      <c r="D14" s="35">
        <v>10921285</v>
      </c>
      <c r="E14" s="35">
        <v>10273805.6</v>
      </c>
      <c r="F14" s="36">
        <f t="shared" si="1"/>
        <v>224.95505083567983</v>
      </c>
      <c r="G14" s="36">
        <f t="shared" si="2"/>
        <v>94.071399107339474</v>
      </c>
      <c r="H14" s="14" t="s">
        <v>175</v>
      </c>
    </row>
    <row r="15" spans="1:8" s="7" customFormat="1" x14ac:dyDescent="0.25">
      <c r="A15" s="27" t="s">
        <v>23</v>
      </c>
      <c r="B15" s="31" t="s">
        <v>24</v>
      </c>
      <c r="C15" s="37">
        <f>SUM(C16)</f>
        <v>50089.2</v>
      </c>
      <c r="D15" s="38">
        <f t="shared" ref="D15:E15" si="3">SUM(D16)</f>
        <v>50089.2</v>
      </c>
      <c r="E15" s="38">
        <f t="shared" si="3"/>
        <v>50089.2</v>
      </c>
      <c r="F15" s="33">
        <f t="shared" si="1"/>
        <v>100</v>
      </c>
      <c r="G15" s="33">
        <f t="shared" si="2"/>
        <v>100</v>
      </c>
      <c r="H15" s="16"/>
    </row>
    <row r="16" spans="1:8" ht="27.6" x14ac:dyDescent="0.25">
      <c r="A16" s="29" t="s">
        <v>25</v>
      </c>
      <c r="B16" s="30" t="s">
        <v>26</v>
      </c>
      <c r="C16" s="34">
        <v>50089.2</v>
      </c>
      <c r="D16" s="35">
        <v>50089.2</v>
      </c>
      <c r="E16" s="35">
        <v>50089.2</v>
      </c>
      <c r="F16" s="36">
        <f t="shared" si="1"/>
        <v>100</v>
      </c>
      <c r="G16" s="36">
        <f t="shared" si="2"/>
        <v>100</v>
      </c>
      <c r="H16" s="17"/>
    </row>
    <row r="17" spans="1:8" s="7" customFormat="1" ht="41.4" x14ac:dyDescent="0.25">
      <c r="A17" s="27" t="s">
        <v>27</v>
      </c>
      <c r="B17" s="31" t="s">
        <v>165</v>
      </c>
      <c r="C17" s="37">
        <f>SUM(C18:C22)</f>
        <v>2881194.8000000003</v>
      </c>
      <c r="D17" s="38">
        <f t="shared" ref="D17:E17" si="4">SUM(D18:D22)</f>
        <v>2961371.7</v>
      </c>
      <c r="E17" s="38">
        <f t="shared" si="4"/>
        <v>2955556.6</v>
      </c>
      <c r="F17" s="33">
        <f t="shared" si="1"/>
        <v>102.58093621437882</v>
      </c>
      <c r="G17" s="33">
        <f t="shared" si="2"/>
        <v>99.803634916886651</v>
      </c>
      <c r="H17" s="16"/>
    </row>
    <row r="18" spans="1:8" ht="193.2" x14ac:dyDescent="0.25">
      <c r="A18" s="29" t="s">
        <v>28</v>
      </c>
      <c r="B18" s="30" t="s">
        <v>29</v>
      </c>
      <c r="C18" s="34">
        <v>192406</v>
      </c>
      <c r="D18" s="35">
        <v>203133.4</v>
      </c>
      <c r="E18" s="35">
        <v>202452</v>
      </c>
      <c r="F18" s="36">
        <f t="shared" si="1"/>
        <v>105.22125089654169</v>
      </c>
      <c r="G18" s="36">
        <f t="shared" si="2"/>
        <v>99.664555410385489</v>
      </c>
      <c r="H18" s="18" t="s">
        <v>176</v>
      </c>
    </row>
    <row r="19" spans="1:8" ht="85.8" customHeight="1" x14ac:dyDescent="0.25">
      <c r="A19" s="29" t="s">
        <v>30</v>
      </c>
      <c r="B19" s="30" t="s">
        <v>31</v>
      </c>
      <c r="C19" s="34">
        <v>416212.3</v>
      </c>
      <c r="D19" s="35">
        <v>477813.3</v>
      </c>
      <c r="E19" s="35">
        <v>476859</v>
      </c>
      <c r="F19" s="36">
        <f t="shared" si="1"/>
        <v>114.57109749039131</v>
      </c>
      <c r="G19" s="36">
        <f t="shared" si="2"/>
        <v>99.800277639822923</v>
      </c>
      <c r="H19" s="18" t="s">
        <v>177</v>
      </c>
    </row>
    <row r="20" spans="1:8" ht="27.6" x14ac:dyDescent="0.25">
      <c r="A20" s="29" t="s">
        <v>32</v>
      </c>
      <c r="B20" s="30" t="s">
        <v>33</v>
      </c>
      <c r="C20" s="34">
        <v>2150021.9</v>
      </c>
      <c r="D20" s="35">
        <v>2178295.5</v>
      </c>
      <c r="E20" s="35">
        <v>2176251.6</v>
      </c>
      <c r="F20" s="36">
        <f t="shared" si="1"/>
        <v>101.2199736198036</v>
      </c>
      <c r="G20" s="36">
        <f t="shared" si="2"/>
        <v>99.906169755205397</v>
      </c>
      <c r="H20" s="18"/>
    </row>
    <row r="21" spans="1:8" ht="96.6" x14ac:dyDescent="0.25">
      <c r="A21" s="29" t="s">
        <v>159</v>
      </c>
      <c r="B21" s="30" t="s">
        <v>160</v>
      </c>
      <c r="C21" s="34">
        <v>10886.7</v>
      </c>
      <c r="D21" s="35">
        <v>5118.3999999999996</v>
      </c>
      <c r="E21" s="35">
        <v>5118.3999999999996</v>
      </c>
      <c r="F21" s="36">
        <f>E21/C21*100</f>
        <v>47.01516529343143</v>
      </c>
      <c r="G21" s="36">
        <f t="shared" si="2"/>
        <v>100</v>
      </c>
      <c r="H21" s="19" t="s">
        <v>178</v>
      </c>
    </row>
    <row r="22" spans="1:8" ht="138" x14ac:dyDescent="0.25">
      <c r="A22" s="29" t="s">
        <v>34</v>
      </c>
      <c r="B22" s="30" t="s">
        <v>35</v>
      </c>
      <c r="C22" s="34">
        <v>111667.9</v>
      </c>
      <c r="D22" s="35">
        <v>97011.1</v>
      </c>
      <c r="E22" s="35">
        <v>94875.6</v>
      </c>
      <c r="F22" s="36">
        <f t="shared" ref="F22:F31" si="5">E22/C22*100</f>
        <v>84.96228549117518</v>
      </c>
      <c r="G22" s="36">
        <f t="shared" si="2"/>
        <v>97.798705508957212</v>
      </c>
      <c r="H22" s="18" t="s">
        <v>179</v>
      </c>
    </row>
    <row r="23" spans="1:8" s="7" customFormat="1" x14ac:dyDescent="0.25">
      <c r="A23" s="27" t="s">
        <v>36</v>
      </c>
      <c r="B23" s="31" t="s">
        <v>37</v>
      </c>
      <c r="C23" s="37">
        <f>SUM(C24:C32)</f>
        <v>22028920</v>
      </c>
      <c r="D23" s="38">
        <f>SUM(D24:D32)</f>
        <v>28799314.700000003</v>
      </c>
      <c r="E23" s="38">
        <f>SUM(E24:E32)</f>
        <v>27294919.100000001</v>
      </c>
      <c r="F23" s="33">
        <f t="shared" si="5"/>
        <v>123.90493542125533</v>
      </c>
      <c r="G23" s="33">
        <f t="shared" si="2"/>
        <v>94.7762798675206</v>
      </c>
      <c r="H23" s="16"/>
    </row>
    <row r="24" spans="1:8" x14ac:dyDescent="0.25">
      <c r="A24" s="29" t="s">
        <v>38</v>
      </c>
      <c r="B24" s="30" t="s">
        <v>39</v>
      </c>
      <c r="C24" s="34">
        <v>919819.4</v>
      </c>
      <c r="D24" s="35">
        <v>939898.6</v>
      </c>
      <c r="E24" s="35">
        <v>876125.7</v>
      </c>
      <c r="F24" s="36">
        <f t="shared" si="5"/>
        <v>95.249752288329631</v>
      </c>
      <c r="G24" s="36">
        <f t="shared" si="2"/>
        <v>93.214917013388458</v>
      </c>
      <c r="H24" s="17"/>
    </row>
    <row r="25" spans="1:8" ht="27.6" x14ac:dyDescent="0.25">
      <c r="A25" s="29" t="s">
        <v>40</v>
      </c>
      <c r="B25" s="30" t="s">
        <v>41</v>
      </c>
      <c r="C25" s="34">
        <v>334803.90000000002</v>
      </c>
      <c r="D25" s="39">
        <v>340427</v>
      </c>
      <c r="E25" s="39">
        <v>340208.9</v>
      </c>
      <c r="F25" s="36">
        <f t="shared" si="5"/>
        <v>101.6143778492425</v>
      </c>
      <c r="G25" s="36">
        <f t="shared" si="2"/>
        <v>99.935933401287215</v>
      </c>
      <c r="H25" s="17"/>
    </row>
    <row r="26" spans="1:8" ht="110.4" x14ac:dyDescent="0.25">
      <c r="A26" s="29" t="s">
        <v>42</v>
      </c>
      <c r="B26" s="30" t="s">
        <v>43</v>
      </c>
      <c r="C26" s="34">
        <v>1634988.6</v>
      </c>
      <c r="D26" s="39">
        <v>1900309.8</v>
      </c>
      <c r="E26" s="39">
        <v>1838487.3</v>
      </c>
      <c r="F26" s="36">
        <f t="shared" si="5"/>
        <v>112.44649045259398</v>
      </c>
      <c r="G26" s="36">
        <f t="shared" si="2"/>
        <v>96.746714667261088</v>
      </c>
      <c r="H26" s="20" t="s">
        <v>180</v>
      </c>
    </row>
    <row r="27" spans="1:8" ht="96.6" x14ac:dyDescent="0.25">
      <c r="A27" s="29" t="s">
        <v>44</v>
      </c>
      <c r="B27" s="30" t="s">
        <v>45</v>
      </c>
      <c r="C27" s="34">
        <v>10958.1</v>
      </c>
      <c r="D27" s="39">
        <v>8895.6</v>
      </c>
      <c r="E27" s="39">
        <v>8807.2999999999993</v>
      </c>
      <c r="F27" s="36">
        <f t="shared" si="5"/>
        <v>80.372509832908975</v>
      </c>
      <c r="G27" s="36">
        <f t="shared" si="2"/>
        <v>99.007374432303592</v>
      </c>
      <c r="H27" s="21" t="s">
        <v>217</v>
      </c>
    </row>
    <row r="28" spans="1:8" ht="345" x14ac:dyDescent="0.25">
      <c r="A28" s="29" t="s">
        <v>46</v>
      </c>
      <c r="B28" s="30" t="s">
        <v>47</v>
      </c>
      <c r="C28" s="34">
        <v>1322365.7</v>
      </c>
      <c r="D28" s="39">
        <v>1453518.1</v>
      </c>
      <c r="E28" s="39">
        <v>1430336.2</v>
      </c>
      <c r="F28" s="36">
        <f t="shared" si="5"/>
        <v>108.16495013444465</v>
      </c>
      <c r="G28" s="36">
        <f t="shared" si="2"/>
        <v>98.405117899804608</v>
      </c>
      <c r="H28" s="21" t="s">
        <v>181</v>
      </c>
    </row>
    <row r="29" spans="1:8" ht="55.2" x14ac:dyDescent="0.25">
      <c r="A29" s="29" t="s">
        <v>48</v>
      </c>
      <c r="B29" s="30" t="s">
        <v>49</v>
      </c>
      <c r="C29" s="34">
        <v>1490268.7</v>
      </c>
      <c r="D29" s="39">
        <v>2326445.2000000002</v>
      </c>
      <c r="E29" s="39">
        <v>2180971.2000000002</v>
      </c>
      <c r="F29" s="36">
        <f t="shared" si="5"/>
        <v>146.34751437777632</v>
      </c>
      <c r="G29" s="36">
        <f t="shared" si="2"/>
        <v>93.74694061136708</v>
      </c>
      <c r="H29" s="10" t="s">
        <v>182</v>
      </c>
    </row>
    <row r="30" spans="1:8" ht="124.2" x14ac:dyDescent="0.25">
      <c r="A30" s="29" t="s">
        <v>50</v>
      </c>
      <c r="B30" s="30" t="s">
        <v>51</v>
      </c>
      <c r="C30" s="34">
        <v>12579259.300000001</v>
      </c>
      <c r="D30" s="39">
        <v>16432762.699999999</v>
      </c>
      <c r="E30" s="39">
        <v>15492040.4</v>
      </c>
      <c r="F30" s="36">
        <f t="shared" si="5"/>
        <v>123.15542617044233</v>
      </c>
      <c r="G30" s="36">
        <f t="shared" si="2"/>
        <v>94.275324744998599</v>
      </c>
      <c r="H30" s="10" t="s">
        <v>183</v>
      </c>
    </row>
    <row r="31" spans="1:8" x14ac:dyDescent="0.25">
      <c r="A31" s="29" t="s">
        <v>52</v>
      </c>
      <c r="B31" s="30" t="s">
        <v>53</v>
      </c>
      <c r="C31" s="34">
        <v>1531102.4</v>
      </c>
      <c r="D31" s="39">
        <v>1504106.6</v>
      </c>
      <c r="E31" s="39">
        <v>1494012.3</v>
      </c>
      <c r="F31" s="36">
        <f t="shared" si="5"/>
        <v>97.577555883917384</v>
      </c>
      <c r="G31" s="36">
        <f t="shared" si="2"/>
        <v>99.328884003301354</v>
      </c>
      <c r="H31" s="17"/>
    </row>
    <row r="32" spans="1:8" ht="289.8" x14ac:dyDescent="0.25">
      <c r="A32" s="29" t="s">
        <v>54</v>
      </c>
      <c r="B32" s="30" t="s">
        <v>55</v>
      </c>
      <c r="C32" s="34">
        <v>2205353.9</v>
      </c>
      <c r="D32" s="39">
        <v>3892951.1</v>
      </c>
      <c r="E32" s="39">
        <v>3633929.8</v>
      </c>
      <c r="F32" s="36">
        <f>E32/C32*100</f>
        <v>164.77762594021758</v>
      </c>
      <c r="G32" s="36">
        <f t="shared" si="2"/>
        <v>93.346402424628451</v>
      </c>
      <c r="H32" s="20" t="s">
        <v>184</v>
      </c>
    </row>
    <row r="33" spans="1:8" s="7" customFormat="1" ht="27.6" x14ac:dyDescent="0.25">
      <c r="A33" s="27" t="s">
        <v>56</v>
      </c>
      <c r="B33" s="31" t="s">
        <v>57</v>
      </c>
      <c r="C33" s="37">
        <f>SUM(C34:C37)</f>
        <v>9482384.3000000007</v>
      </c>
      <c r="D33" s="38">
        <f t="shared" ref="D33:E33" si="6">SUM(D34:D37)</f>
        <v>24895317.699999999</v>
      </c>
      <c r="E33" s="38">
        <f t="shared" si="6"/>
        <v>21165615.300000001</v>
      </c>
      <c r="F33" s="33">
        <f>E33/C33*100</f>
        <v>223.20984501756587</v>
      </c>
      <c r="G33" s="33">
        <f t="shared" si="2"/>
        <v>85.018458310335205</v>
      </c>
      <c r="H33" s="16"/>
    </row>
    <row r="34" spans="1:8" ht="124.2" x14ac:dyDescent="0.25">
      <c r="A34" s="29" t="s">
        <v>58</v>
      </c>
      <c r="B34" s="30" t="s">
        <v>61</v>
      </c>
      <c r="C34" s="34">
        <v>2267162.1</v>
      </c>
      <c r="D34" s="35">
        <v>13937566</v>
      </c>
      <c r="E34" s="35">
        <v>10823886.5</v>
      </c>
      <c r="F34" s="36">
        <f>E34/C34*100</f>
        <v>477.42005302576291</v>
      </c>
      <c r="G34" s="36">
        <f t="shared" si="2"/>
        <v>77.659804445051591</v>
      </c>
      <c r="H34" s="13" t="s">
        <v>185</v>
      </c>
    </row>
    <row r="35" spans="1:8" ht="138" x14ac:dyDescent="0.25">
      <c r="A35" s="29" t="s">
        <v>59</v>
      </c>
      <c r="B35" s="30" t="s">
        <v>62</v>
      </c>
      <c r="C35" s="34">
        <v>2618708.1</v>
      </c>
      <c r="D35" s="35">
        <v>3681477</v>
      </c>
      <c r="E35" s="35">
        <v>3248661</v>
      </c>
      <c r="F35" s="36">
        <f>E35/C35*100</f>
        <v>124.05586556210675</v>
      </c>
      <c r="G35" s="36">
        <f t="shared" si="2"/>
        <v>88.243414260091797</v>
      </c>
      <c r="H35" s="10" t="s">
        <v>186</v>
      </c>
    </row>
    <row r="36" spans="1:8" ht="193.2" x14ac:dyDescent="0.25">
      <c r="A36" s="29" t="s">
        <v>161</v>
      </c>
      <c r="B36" s="30" t="s">
        <v>162</v>
      </c>
      <c r="C36" s="34">
        <v>368981.7</v>
      </c>
      <c r="D36" s="35">
        <v>1095815.2</v>
      </c>
      <c r="E36" s="35">
        <v>930016.9</v>
      </c>
      <c r="F36" s="36">
        <f>E36/C36*100</f>
        <v>252.04960029183022</v>
      </c>
      <c r="G36" s="36">
        <f t="shared" si="2"/>
        <v>84.869866743954645</v>
      </c>
      <c r="H36" s="13" t="s">
        <v>187</v>
      </c>
    </row>
    <row r="37" spans="1:8" ht="110.4" x14ac:dyDescent="0.25">
      <c r="A37" s="29" t="s">
        <v>60</v>
      </c>
      <c r="B37" s="30" t="s">
        <v>63</v>
      </c>
      <c r="C37" s="34">
        <v>4227532.4000000004</v>
      </c>
      <c r="D37" s="35">
        <v>6180459.5</v>
      </c>
      <c r="E37" s="35">
        <v>6163050.9000000004</v>
      </c>
      <c r="F37" s="36">
        <f t="shared" ref="F37:F85" si="7">E37/C37*100</f>
        <v>145.78364674390195</v>
      </c>
      <c r="G37" s="36">
        <f t="shared" ref="G37:G68" si="8">E37/D37*100</f>
        <v>99.718328386424986</v>
      </c>
      <c r="H37" s="10" t="s">
        <v>188</v>
      </c>
    </row>
    <row r="38" spans="1:8" s="7" customFormat="1" x14ac:dyDescent="0.25">
      <c r="A38" s="27" t="s">
        <v>64</v>
      </c>
      <c r="B38" s="31" t="s">
        <v>65</v>
      </c>
      <c r="C38" s="37">
        <f>SUM(C39:C41)</f>
        <v>697732.2</v>
      </c>
      <c r="D38" s="38">
        <f t="shared" ref="D38:E38" si="9">SUM(D39:D41)</f>
        <v>614496.5</v>
      </c>
      <c r="E38" s="38">
        <f t="shared" si="9"/>
        <v>602506</v>
      </c>
      <c r="F38" s="33">
        <f t="shared" si="7"/>
        <v>86.352041657243291</v>
      </c>
      <c r="G38" s="33">
        <f t="shared" si="8"/>
        <v>98.048727698204956</v>
      </c>
      <c r="H38" s="16"/>
    </row>
    <row r="39" spans="1:8" x14ac:dyDescent="0.25">
      <c r="A39" s="29" t="s">
        <v>66</v>
      </c>
      <c r="B39" s="30" t="s">
        <v>67</v>
      </c>
      <c r="C39" s="34">
        <v>8200</v>
      </c>
      <c r="D39" s="35">
        <v>8200</v>
      </c>
      <c r="E39" s="35">
        <v>8199.7000000000007</v>
      </c>
      <c r="F39" s="36">
        <f t="shared" si="7"/>
        <v>99.996341463414637</v>
      </c>
      <c r="G39" s="36">
        <f t="shared" si="8"/>
        <v>99.996341463414637</v>
      </c>
      <c r="H39" s="10"/>
    </row>
    <row r="40" spans="1:8" ht="138" x14ac:dyDescent="0.25">
      <c r="A40" s="29" t="s">
        <v>68</v>
      </c>
      <c r="B40" s="30" t="s">
        <v>69</v>
      </c>
      <c r="C40" s="34">
        <v>220049.4</v>
      </c>
      <c r="D40" s="35">
        <v>233362.7</v>
      </c>
      <c r="E40" s="35">
        <v>231860.2</v>
      </c>
      <c r="F40" s="36">
        <f t="shared" si="7"/>
        <v>105.36734024269097</v>
      </c>
      <c r="G40" s="36">
        <f t="shared" si="8"/>
        <v>99.356152461383076</v>
      </c>
      <c r="H40" s="21" t="s">
        <v>189</v>
      </c>
    </row>
    <row r="41" spans="1:8" ht="165.6" x14ac:dyDescent="0.25">
      <c r="A41" s="29" t="s">
        <v>70</v>
      </c>
      <c r="B41" s="30" t="s">
        <v>71</v>
      </c>
      <c r="C41" s="34">
        <v>469482.8</v>
      </c>
      <c r="D41" s="35">
        <v>372933.8</v>
      </c>
      <c r="E41" s="35">
        <v>362446.1</v>
      </c>
      <c r="F41" s="36">
        <f t="shared" si="7"/>
        <v>77.201145601074188</v>
      </c>
      <c r="G41" s="36">
        <f t="shared" si="8"/>
        <v>97.187785070701551</v>
      </c>
      <c r="H41" s="21" t="s">
        <v>190</v>
      </c>
    </row>
    <row r="42" spans="1:8" s="7" customFormat="1" x14ac:dyDescent="0.25">
      <c r="A42" s="27" t="s">
        <v>72</v>
      </c>
      <c r="B42" s="31" t="s">
        <v>73</v>
      </c>
      <c r="C42" s="37">
        <f>SUM(C43:C51)</f>
        <v>65992587.600000001</v>
      </c>
      <c r="D42" s="38">
        <f t="shared" ref="D42:E42" si="10">SUM(D43:D51)</f>
        <v>67403683</v>
      </c>
      <c r="E42" s="38">
        <f t="shared" si="10"/>
        <v>65074275</v>
      </c>
      <c r="F42" s="33">
        <f t="shared" si="7"/>
        <v>98.608460990246115</v>
      </c>
      <c r="G42" s="33">
        <f t="shared" si="8"/>
        <v>96.544093888756791</v>
      </c>
      <c r="H42" s="16"/>
    </row>
    <row r="43" spans="1:8" ht="96.6" x14ac:dyDescent="0.25">
      <c r="A43" s="29" t="s">
        <v>74</v>
      </c>
      <c r="B43" s="30" t="s">
        <v>75</v>
      </c>
      <c r="C43" s="34">
        <v>407129.3</v>
      </c>
      <c r="D43" s="35">
        <v>1555773</v>
      </c>
      <c r="E43" s="35">
        <v>975421.2</v>
      </c>
      <c r="F43" s="36">
        <f t="shared" si="7"/>
        <v>239.58511460609685</v>
      </c>
      <c r="G43" s="36">
        <f t="shared" si="8"/>
        <v>62.696884442653264</v>
      </c>
      <c r="H43" s="10" t="s">
        <v>191</v>
      </c>
    </row>
    <row r="44" spans="1:8" ht="151.80000000000001" x14ac:dyDescent="0.25">
      <c r="A44" s="29" t="s">
        <v>76</v>
      </c>
      <c r="B44" s="30" t="s">
        <v>77</v>
      </c>
      <c r="C44" s="34">
        <v>7742060.4000000004</v>
      </c>
      <c r="D44" s="35">
        <v>6225668.5999999996</v>
      </c>
      <c r="E44" s="35">
        <v>5279001.0999999996</v>
      </c>
      <c r="F44" s="36">
        <f t="shared" si="7"/>
        <v>68.185997360599245</v>
      </c>
      <c r="G44" s="36">
        <f t="shared" si="8"/>
        <v>84.79412315650724</v>
      </c>
      <c r="H44" s="10" t="s">
        <v>192</v>
      </c>
    </row>
    <row r="45" spans="1:8" ht="110.4" x14ac:dyDescent="0.25">
      <c r="A45" s="29" t="s">
        <v>78</v>
      </c>
      <c r="B45" s="30" t="s">
        <v>79</v>
      </c>
      <c r="C45" s="34">
        <v>226246.8</v>
      </c>
      <c r="D45" s="35">
        <v>369818.2</v>
      </c>
      <c r="E45" s="35">
        <v>369544.9</v>
      </c>
      <c r="F45" s="36">
        <f t="shared" si="7"/>
        <v>163.33707261273972</v>
      </c>
      <c r="G45" s="36">
        <f t="shared" si="8"/>
        <v>99.926098823692286</v>
      </c>
      <c r="H45" s="10" t="s">
        <v>193</v>
      </c>
    </row>
    <row r="46" spans="1:8" ht="27.6" x14ac:dyDescent="0.25">
      <c r="A46" s="29" t="s">
        <v>80</v>
      </c>
      <c r="B46" s="30" t="s">
        <v>81</v>
      </c>
      <c r="C46" s="34">
        <v>4902688</v>
      </c>
      <c r="D46" s="35">
        <v>5019504.0999999996</v>
      </c>
      <c r="E46" s="35">
        <v>4802334.0999999996</v>
      </c>
      <c r="F46" s="36">
        <f t="shared" si="7"/>
        <v>97.953084104066988</v>
      </c>
      <c r="G46" s="36">
        <f t="shared" si="8"/>
        <v>95.673476987497637</v>
      </c>
      <c r="H46" s="17"/>
    </row>
    <row r="47" spans="1:8" ht="82.8" x14ac:dyDescent="0.25">
      <c r="A47" s="29" t="s">
        <v>82</v>
      </c>
      <c r="B47" s="30" t="s">
        <v>83</v>
      </c>
      <c r="C47" s="34">
        <v>52156.800000000003</v>
      </c>
      <c r="D47" s="35">
        <v>47367.6</v>
      </c>
      <c r="E47" s="35">
        <v>47123</v>
      </c>
      <c r="F47" s="36">
        <f t="shared" si="7"/>
        <v>90.34871771274311</v>
      </c>
      <c r="G47" s="36">
        <f t="shared" si="8"/>
        <v>99.483613271518934</v>
      </c>
      <c r="H47" s="10" t="s">
        <v>194</v>
      </c>
    </row>
    <row r="48" spans="1:8" x14ac:dyDescent="0.25">
      <c r="A48" s="29" t="s">
        <v>84</v>
      </c>
      <c r="B48" s="30" t="s">
        <v>85</v>
      </c>
      <c r="C48" s="34">
        <v>2924883.2</v>
      </c>
      <c r="D48" s="35">
        <v>3064893.8</v>
      </c>
      <c r="E48" s="35">
        <v>3034850.7</v>
      </c>
      <c r="F48" s="36">
        <f t="shared" si="7"/>
        <v>103.75972278140884</v>
      </c>
      <c r="G48" s="36">
        <f t="shared" si="8"/>
        <v>99.019767014439466</v>
      </c>
      <c r="H48" s="17"/>
    </row>
    <row r="49" spans="1:8" x14ac:dyDescent="0.25">
      <c r="A49" s="29" t="s">
        <v>86</v>
      </c>
      <c r="B49" s="30" t="s">
        <v>87</v>
      </c>
      <c r="C49" s="34">
        <v>827398.9</v>
      </c>
      <c r="D49" s="35">
        <v>863848.8</v>
      </c>
      <c r="E49" s="35">
        <v>844940.9</v>
      </c>
      <c r="F49" s="36">
        <f t="shared" si="7"/>
        <v>102.12013818244139</v>
      </c>
      <c r="G49" s="36">
        <f t="shared" si="8"/>
        <v>97.811202608604646</v>
      </c>
      <c r="H49" s="10"/>
    </row>
    <row r="50" spans="1:8" ht="41.4" x14ac:dyDescent="0.25">
      <c r="A50" s="29" t="s">
        <v>88</v>
      </c>
      <c r="B50" s="30" t="s">
        <v>89</v>
      </c>
      <c r="C50" s="34">
        <v>220785</v>
      </c>
      <c r="D50" s="35">
        <v>224282.2</v>
      </c>
      <c r="E50" s="35">
        <v>216029.4</v>
      </c>
      <c r="F50" s="36">
        <f t="shared" si="7"/>
        <v>97.846049324002976</v>
      </c>
      <c r="G50" s="36">
        <f t="shared" si="8"/>
        <v>96.320349987649479</v>
      </c>
      <c r="H50" s="17"/>
    </row>
    <row r="51" spans="1:8" ht="27.6" x14ac:dyDescent="0.25">
      <c r="A51" s="29" t="s">
        <v>90</v>
      </c>
      <c r="B51" s="30" t="s">
        <v>91</v>
      </c>
      <c r="C51" s="34">
        <v>48689239.200000003</v>
      </c>
      <c r="D51" s="35">
        <v>50032526.700000003</v>
      </c>
      <c r="E51" s="35">
        <v>49505029.700000003</v>
      </c>
      <c r="F51" s="36">
        <f t="shared" si="7"/>
        <v>101.67550471809386</v>
      </c>
      <c r="G51" s="36">
        <f t="shared" si="8"/>
        <v>98.945691863289412</v>
      </c>
      <c r="H51" s="17"/>
    </row>
    <row r="52" spans="1:8" s="7" customFormat="1" x14ac:dyDescent="0.25">
      <c r="A52" s="27" t="s">
        <v>92</v>
      </c>
      <c r="B52" s="31" t="s">
        <v>93</v>
      </c>
      <c r="C52" s="37">
        <f>SUM(C53:C55)</f>
        <v>1947004.8</v>
      </c>
      <c r="D52" s="38">
        <f t="shared" ref="D52:E52" si="11">SUM(D53:D55)</f>
        <v>2394631.5</v>
      </c>
      <c r="E52" s="38">
        <f t="shared" si="11"/>
        <v>2376433.6</v>
      </c>
      <c r="F52" s="33">
        <f t="shared" si="7"/>
        <v>122.055867556156</v>
      </c>
      <c r="G52" s="33">
        <f t="shared" si="8"/>
        <v>99.240054263046318</v>
      </c>
      <c r="H52" s="16"/>
    </row>
    <row r="53" spans="1:8" ht="96.6" x14ac:dyDescent="0.25">
      <c r="A53" s="29" t="s">
        <v>94</v>
      </c>
      <c r="B53" s="30" t="s">
        <v>95</v>
      </c>
      <c r="C53" s="34">
        <v>1739810.9</v>
      </c>
      <c r="D53" s="35">
        <v>2164145.1</v>
      </c>
      <c r="E53" s="35">
        <v>2147501.7000000002</v>
      </c>
      <c r="F53" s="36">
        <f t="shared" si="7"/>
        <v>123.43305240816692</v>
      </c>
      <c r="G53" s="36">
        <f t="shared" si="8"/>
        <v>99.230948054268637</v>
      </c>
      <c r="H53" s="22" t="s">
        <v>195</v>
      </c>
    </row>
    <row r="54" spans="1:8" ht="96.6" x14ac:dyDescent="0.25">
      <c r="A54" s="29" t="s">
        <v>96</v>
      </c>
      <c r="B54" s="30" t="s">
        <v>97</v>
      </c>
      <c r="C54" s="34">
        <v>50858.6</v>
      </c>
      <c r="D54" s="35">
        <v>58323.8</v>
      </c>
      <c r="E54" s="35">
        <v>58323.8</v>
      </c>
      <c r="F54" s="36">
        <f t="shared" si="7"/>
        <v>114.67834348566419</v>
      </c>
      <c r="G54" s="36">
        <f t="shared" si="8"/>
        <v>100</v>
      </c>
      <c r="H54" s="23" t="s">
        <v>196</v>
      </c>
    </row>
    <row r="55" spans="1:8" ht="110.4" x14ac:dyDescent="0.25">
      <c r="A55" s="29" t="s">
        <v>98</v>
      </c>
      <c r="B55" s="30" t="s">
        <v>99</v>
      </c>
      <c r="C55" s="34">
        <v>156335.29999999999</v>
      </c>
      <c r="D55" s="35">
        <v>172162.6</v>
      </c>
      <c r="E55" s="35">
        <v>170608.1</v>
      </c>
      <c r="F55" s="36">
        <f t="shared" si="7"/>
        <v>109.12960796442009</v>
      </c>
      <c r="G55" s="36">
        <f t="shared" si="8"/>
        <v>99.097074509794808</v>
      </c>
      <c r="H55" s="24" t="s">
        <v>218</v>
      </c>
    </row>
    <row r="56" spans="1:8" s="7" customFormat="1" x14ac:dyDescent="0.25">
      <c r="A56" s="27" t="s">
        <v>100</v>
      </c>
      <c r="B56" s="31" t="s">
        <v>101</v>
      </c>
      <c r="C56" s="37">
        <f>SUM(C57:C63)</f>
        <v>39125243.699999996</v>
      </c>
      <c r="D56" s="38">
        <f t="shared" ref="D56:E56" si="12">SUM(D57:D63)</f>
        <v>54274055.900000006</v>
      </c>
      <c r="E56" s="38">
        <f t="shared" si="12"/>
        <v>50153031.700000003</v>
      </c>
      <c r="F56" s="33">
        <f t="shared" si="7"/>
        <v>128.18586405380015</v>
      </c>
      <c r="G56" s="33">
        <f t="shared" si="8"/>
        <v>92.407008962821962</v>
      </c>
      <c r="H56" s="16"/>
    </row>
    <row r="57" spans="1:8" ht="145.19999999999999" customHeight="1" x14ac:dyDescent="0.25">
      <c r="A57" s="29" t="s">
        <v>102</v>
      </c>
      <c r="B57" s="30" t="s">
        <v>109</v>
      </c>
      <c r="C57" s="34">
        <v>13118033.800000001</v>
      </c>
      <c r="D57" s="35">
        <v>15576995.4</v>
      </c>
      <c r="E57" s="35">
        <v>15509448.199999999</v>
      </c>
      <c r="F57" s="36">
        <f t="shared" si="7"/>
        <v>118.22997589775991</v>
      </c>
      <c r="G57" s="36">
        <f t="shared" si="8"/>
        <v>99.566365667669118</v>
      </c>
      <c r="H57" s="10" t="s">
        <v>197</v>
      </c>
    </row>
    <row r="58" spans="1:8" ht="182.4" customHeight="1" x14ac:dyDescent="0.25">
      <c r="A58" s="29" t="s">
        <v>103</v>
      </c>
      <c r="B58" s="30" t="s">
        <v>110</v>
      </c>
      <c r="C58" s="34">
        <v>9003429.0999999996</v>
      </c>
      <c r="D58" s="35">
        <v>14160040.800000001</v>
      </c>
      <c r="E58" s="35">
        <v>14086306.4</v>
      </c>
      <c r="F58" s="36">
        <f t="shared" si="7"/>
        <v>156.45490449855379</v>
      </c>
      <c r="G58" s="36">
        <f t="shared" si="8"/>
        <v>99.479278336542649</v>
      </c>
      <c r="H58" s="10" t="s">
        <v>198</v>
      </c>
    </row>
    <row r="59" spans="1:8" ht="124.2" x14ac:dyDescent="0.25">
      <c r="A59" s="29" t="s">
        <v>104</v>
      </c>
      <c r="B59" s="30" t="s">
        <v>111</v>
      </c>
      <c r="C59" s="34">
        <v>370551.9</v>
      </c>
      <c r="D59" s="35">
        <v>443202.3</v>
      </c>
      <c r="E59" s="35">
        <v>441879.2</v>
      </c>
      <c r="F59" s="36">
        <f t="shared" si="7"/>
        <v>119.24893651874406</v>
      </c>
      <c r="G59" s="36">
        <f t="shared" si="8"/>
        <v>99.701468155738368</v>
      </c>
      <c r="H59" s="10" t="s">
        <v>199</v>
      </c>
    </row>
    <row r="60" spans="1:8" ht="124.2" x14ac:dyDescent="0.25">
      <c r="A60" s="29" t="s">
        <v>105</v>
      </c>
      <c r="B60" s="30" t="s">
        <v>112</v>
      </c>
      <c r="C60" s="34">
        <v>606425.59999999998</v>
      </c>
      <c r="D60" s="35">
        <v>806395.3</v>
      </c>
      <c r="E60" s="35">
        <v>802247</v>
      </c>
      <c r="F60" s="36">
        <f t="shared" si="7"/>
        <v>132.29108401756127</v>
      </c>
      <c r="G60" s="36">
        <f t="shared" si="8"/>
        <v>99.48557487872263</v>
      </c>
      <c r="H60" s="10" t="s">
        <v>200</v>
      </c>
    </row>
    <row r="61" spans="1:8" ht="124.2" x14ac:dyDescent="0.25">
      <c r="A61" s="29" t="s">
        <v>106</v>
      </c>
      <c r="B61" s="30" t="s">
        <v>113</v>
      </c>
      <c r="C61" s="34">
        <v>452778.4</v>
      </c>
      <c r="D61" s="35">
        <v>481019.4</v>
      </c>
      <c r="E61" s="35">
        <v>475927.9</v>
      </c>
      <c r="F61" s="36">
        <f t="shared" si="7"/>
        <v>105.11276598000259</v>
      </c>
      <c r="G61" s="36">
        <f t="shared" si="8"/>
        <v>98.941518782818321</v>
      </c>
      <c r="H61" s="10" t="s">
        <v>200</v>
      </c>
    </row>
    <row r="62" spans="1:8" ht="124.2" x14ac:dyDescent="0.25">
      <c r="A62" s="29" t="s">
        <v>107</v>
      </c>
      <c r="B62" s="30" t="s">
        <v>114</v>
      </c>
      <c r="C62" s="34">
        <v>812379.8</v>
      </c>
      <c r="D62" s="35">
        <v>864382.4</v>
      </c>
      <c r="E62" s="35">
        <v>860668.1</v>
      </c>
      <c r="F62" s="36">
        <f t="shared" si="7"/>
        <v>105.94405473892876</v>
      </c>
      <c r="G62" s="36">
        <f t="shared" si="8"/>
        <v>99.570294351203813</v>
      </c>
      <c r="H62" s="10" t="s">
        <v>201</v>
      </c>
    </row>
    <row r="63" spans="1:8" ht="255" customHeight="1" x14ac:dyDescent="0.25">
      <c r="A63" s="29" t="s">
        <v>108</v>
      </c>
      <c r="B63" s="30" t="s">
        <v>115</v>
      </c>
      <c r="C63" s="34">
        <v>14761645.1</v>
      </c>
      <c r="D63" s="35">
        <v>21942020.300000001</v>
      </c>
      <c r="E63" s="35">
        <v>17976554.899999999</v>
      </c>
      <c r="F63" s="36">
        <f t="shared" si="7"/>
        <v>121.77880431497434</v>
      </c>
      <c r="G63" s="36">
        <f t="shared" si="8"/>
        <v>81.927528341590303</v>
      </c>
      <c r="H63" s="10" t="s">
        <v>211</v>
      </c>
    </row>
    <row r="64" spans="1:8" s="7" customFormat="1" x14ac:dyDescent="0.25">
      <c r="A64" s="27" t="s">
        <v>116</v>
      </c>
      <c r="B64" s="31" t="s">
        <v>117</v>
      </c>
      <c r="C64" s="37">
        <f>SUM(C65:C69)</f>
        <v>41546660.899999999</v>
      </c>
      <c r="D64" s="38">
        <f t="shared" ref="D64:E64" si="13">SUM(D65:D69)</f>
        <v>47064902.899999999</v>
      </c>
      <c r="E64" s="38">
        <f t="shared" si="13"/>
        <v>45290716.5</v>
      </c>
      <c r="F64" s="33">
        <f t="shared" si="7"/>
        <v>109.01168834966471</v>
      </c>
      <c r="G64" s="33">
        <f t="shared" si="8"/>
        <v>96.230340889537885</v>
      </c>
      <c r="H64" s="16"/>
    </row>
    <row r="65" spans="1:8" ht="82.8" x14ac:dyDescent="0.25">
      <c r="A65" s="29" t="s">
        <v>118</v>
      </c>
      <c r="B65" s="30" t="s">
        <v>119</v>
      </c>
      <c r="C65" s="34">
        <v>737665.8</v>
      </c>
      <c r="D65" s="35">
        <v>1072428.8999999999</v>
      </c>
      <c r="E65" s="35">
        <v>1051332.1000000001</v>
      </c>
      <c r="F65" s="36">
        <f t="shared" si="7"/>
        <v>142.52146432707059</v>
      </c>
      <c r="G65" s="36">
        <f t="shared" si="8"/>
        <v>98.032801988085197</v>
      </c>
      <c r="H65" s="25" t="s">
        <v>202</v>
      </c>
    </row>
    <row r="66" spans="1:8" ht="27.6" x14ac:dyDescent="0.25">
      <c r="A66" s="29" t="s">
        <v>120</v>
      </c>
      <c r="B66" s="30" t="s">
        <v>121</v>
      </c>
      <c r="C66" s="34">
        <v>6344683.5</v>
      </c>
      <c r="D66" s="35">
        <v>6359074.4000000004</v>
      </c>
      <c r="E66" s="35">
        <v>6308597.7000000002</v>
      </c>
      <c r="F66" s="36">
        <f t="shared" si="7"/>
        <v>99.431243497016055</v>
      </c>
      <c r="G66" s="36">
        <f t="shared" si="8"/>
        <v>99.20622567334641</v>
      </c>
      <c r="H66" s="25"/>
    </row>
    <row r="67" spans="1:8" ht="27.6" x14ac:dyDescent="0.25">
      <c r="A67" s="29" t="s">
        <v>122</v>
      </c>
      <c r="B67" s="30" t="s">
        <v>123</v>
      </c>
      <c r="C67" s="34">
        <v>20147948</v>
      </c>
      <c r="D67" s="35">
        <v>20394586.600000001</v>
      </c>
      <c r="E67" s="35">
        <v>20140513.300000001</v>
      </c>
      <c r="F67" s="36">
        <f t="shared" si="7"/>
        <v>99.963099467995448</v>
      </c>
      <c r="G67" s="36">
        <f t="shared" si="8"/>
        <v>98.754212061351609</v>
      </c>
      <c r="H67" s="17"/>
    </row>
    <row r="68" spans="1:8" ht="139.19999999999999" customHeight="1" x14ac:dyDescent="0.25">
      <c r="A68" s="29" t="s">
        <v>124</v>
      </c>
      <c r="B68" s="30" t="s">
        <v>125</v>
      </c>
      <c r="C68" s="34">
        <v>12905957.5</v>
      </c>
      <c r="D68" s="35">
        <v>17621593.199999999</v>
      </c>
      <c r="E68" s="35">
        <v>16303261.5</v>
      </c>
      <c r="F68" s="36">
        <f t="shared" si="7"/>
        <v>126.32353314351144</v>
      </c>
      <c r="G68" s="36">
        <f t="shared" si="8"/>
        <v>92.518657734080492</v>
      </c>
      <c r="H68" s="14" t="s">
        <v>203</v>
      </c>
    </row>
    <row r="69" spans="1:8" ht="151.80000000000001" x14ac:dyDescent="0.25">
      <c r="A69" s="29" t="s">
        <v>126</v>
      </c>
      <c r="B69" s="30" t="s">
        <v>127</v>
      </c>
      <c r="C69" s="34">
        <v>1410406.1</v>
      </c>
      <c r="D69" s="35">
        <v>1617219.8</v>
      </c>
      <c r="E69" s="35">
        <v>1487011.9</v>
      </c>
      <c r="F69" s="36">
        <f t="shared" si="7"/>
        <v>105.43147112026811</v>
      </c>
      <c r="G69" s="36">
        <f t="shared" ref="G69:G85" si="14">E69/D69*100</f>
        <v>91.948657813860549</v>
      </c>
      <c r="H69" s="13" t="s">
        <v>204</v>
      </c>
    </row>
    <row r="70" spans="1:8" s="7" customFormat="1" x14ac:dyDescent="0.25">
      <c r="A70" s="27" t="s">
        <v>128</v>
      </c>
      <c r="B70" s="31" t="s">
        <v>129</v>
      </c>
      <c r="C70" s="37">
        <f>SUM(C71:C74)</f>
        <v>3184132.6999999997</v>
      </c>
      <c r="D70" s="38">
        <f t="shared" ref="D70:E70" si="15">SUM(D71:D74)</f>
        <v>7180571.7999999998</v>
      </c>
      <c r="E70" s="38">
        <f t="shared" si="15"/>
        <v>6180908.5</v>
      </c>
      <c r="F70" s="33">
        <f t="shared" si="7"/>
        <v>194.11592048283669</v>
      </c>
      <c r="G70" s="33">
        <f t="shared" si="14"/>
        <v>86.078221514336789</v>
      </c>
      <c r="H70" s="16"/>
    </row>
    <row r="71" spans="1:8" ht="124.2" x14ac:dyDescent="0.25">
      <c r="A71" s="29" t="s">
        <v>130</v>
      </c>
      <c r="B71" s="30" t="s">
        <v>131</v>
      </c>
      <c r="C71" s="34">
        <v>87509.4</v>
      </c>
      <c r="D71" s="35">
        <v>294407.09999999998</v>
      </c>
      <c r="E71" s="35">
        <v>77589.3</v>
      </c>
      <c r="F71" s="36">
        <f t="shared" si="7"/>
        <v>88.66396067165357</v>
      </c>
      <c r="G71" s="36">
        <f t="shared" si="14"/>
        <v>26.354425555633682</v>
      </c>
      <c r="H71" s="14" t="s">
        <v>206</v>
      </c>
    </row>
    <row r="72" spans="1:8" ht="279.60000000000002" customHeight="1" x14ac:dyDescent="0.25">
      <c r="A72" s="29" t="s">
        <v>132</v>
      </c>
      <c r="B72" s="30" t="s">
        <v>133</v>
      </c>
      <c r="C72" s="34">
        <v>0</v>
      </c>
      <c r="D72" s="35">
        <v>1348231.7</v>
      </c>
      <c r="E72" s="35">
        <v>577591.4</v>
      </c>
      <c r="F72" s="36">
        <v>0</v>
      </c>
      <c r="G72" s="36">
        <f t="shared" si="14"/>
        <v>42.840663070004958</v>
      </c>
      <c r="H72" s="14" t="s">
        <v>207</v>
      </c>
    </row>
    <row r="73" spans="1:8" ht="165.6" x14ac:dyDescent="0.25">
      <c r="A73" s="29" t="s">
        <v>134</v>
      </c>
      <c r="B73" s="30" t="s">
        <v>135</v>
      </c>
      <c r="C73" s="34">
        <v>3059805.9</v>
      </c>
      <c r="D73" s="35">
        <v>5497388.7999999998</v>
      </c>
      <c r="E73" s="35">
        <v>5486376</v>
      </c>
      <c r="F73" s="36">
        <f t="shared" si="7"/>
        <v>179.30470687699506</v>
      </c>
      <c r="G73" s="36">
        <f t="shared" si="14"/>
        <v>99.799672164355556</v>
      </c>
      <c r="H73" s="14" t="s">
        <v>208</v>
      </c>
    </row>
    <row r="74" spans="1:8" ht="151.80000000000001" x14ac:dyDescent="0.25">
      <c r="A74" s="29" t="s">
        <v>136</v>
      </c>
      <c r="B74" s="30" t="s">
        <v>137</v>
      </c>
      <c r="C74" s="34">
        <v>36817.4</v>
      </c>
      <c r="D74" s="35">
        <v>40544.199999999997</v>
      </c>
      <c r="E74" s="35">
        <v>39351.800000000003</v>
      </c>
      <c r="F74" s="36">
        <f t="shared" si="7"/>
        <v>106.88370172798732</v>
      </c>
      <c r="G74" s="36">
        <f t="shared" si="14"/>
        <v>97.05901213983752</v>
      </c>
      <c r="H74" s="10" t="s">
        <v>216</v>
      </c>
    </row>
    <row r="75" spans="1:8" s="7" customFormat="1" ht="27.6" x14ac:dyDescent="0.25">
      <c r="A75" s="27" t="s">
        <v>138</v>
      </c>
      <c r="B75" s="31" t="s">
        <v>139</v>
      </c>
      <c r="C75" s="37">
        <f>SUM(C76:C78)</f>
        <v>629852.20000000007</v>
      </c>
      <c r="D75" s="38">
        <f t="shared" ref="D75:E75" si="16">SUM(D76:D78)</f>
        <v>679734.10000000009</v>
      </c>
      <c r="E75" s="38">
        <f t="shared" si="16"/>
        <v>679357.2</v>
      </c>
      <c r="F75" s="33">
        <f t="shared" si="7"/>
        <v>107.85978043737879</v>
      </c>
      <c r="G75" s="33">
        <f t="shared" si="14"/>
        <v>99.944551847553313</v>
      </c>
      <c r="H75" s="16"/>
    </row>
    <row r="76" spans="1:8" ht="157.80000000000001" customHeight="1" x14ac:dyDescent="0.25">
      <c r="A76" s="29" t="s">
        <v>141</v>
      </c>
      <c r="B76" s="30" t="s">
        <v>142</v>
      </c>
      <c r="C76" s="34">
        <v>420884.2</v>
      </c>
      <c r="D76" s="35">
        <v>452907.4</v>
      </c>
      <c r="E76" s="35">
        <v>452905.8</v>
      </c>
      <c r="F76" s="36">
        <f t="shared" si="7"/>
        <v>107.60817345958817</v>
      </c>
      <c r="G76" s="36">
        <f t="shared" si="14"/>
        <v>99.999646726902668</v>
      </c>
      <c r="H76" s="14" t="s">
        <v>219</v>
      </c>
    </row>
    <row r="77" spans="1:8" ht="38.4" customHeight="1" x14ac:dyDescent="0.25">
      <c r="A77" s="29" t="s">
        <v>143</v>
      </c>
      <c r="B77" s="30" t="s">
        <v>144</v>
      </c>
      <c r="C77" s="34">
        <v>22203.9</v>
      </c>
      <c r="D77" s="35">
        <v>22628.9</v>
      </c>
      <c r="E77" s="35">
        <v>22618.2</v>
      </c>
      <c r="F77" s="36">
        <f t="shared" si="7"/>
        <v>101.86588842500642</v>
      </c>
      <c r="G77" s="36">
        <f t="shared" si="14"/>
        <v>99.952715333047564</v>
      </c>
      <c r="H77" s="10"/>
    </row>
    <row r="78" spans="1:8" ht="142.80000000000001" customHeight="1" x14ac:dyDescent="0.25">
      <c r="A78" s="29" t="s">
        <v>145</v>
      </c>
      <c r="B78" s="30" t="s">
        <v>146</v>
      </c>
      <c r="C78" s="34">
        <v>186764.1</v>
      </c>
      <c r="D78" s="35">
        <v>204197.8</v>
      </c>
      <c r="E78" s="35">
        <v>203833.2</v>
      </c>
      <c r="F78" s="36">
        <f t="shared" si="7"/>
        <v>109.13939027896689</v>
      </c>
      <c r="G78" s="36">
        <f t="shared" si="14"/>
        <v>99.821447635576888</v>
      </c>
      <c r="H78" s="14" t="s">
        <v>209</v>
      </c>
    </row>
    <row r="79" spans="1:8" s="7" customFormat="1" ht="41.4" x14ac:dyDescent="0.25">
      <c r="A79" s="27" t="s">
        <v>147</v>
      </c>
      <c r="B79" s="31" t="s">
        <v>148</v>
      </c>
      <c r="C79" s="37">
        <f>SUM(C80)</f>
        <v>2976629.8</v>
      </c>
      <c r="D79" s="38">
        <f t="shared" ref="D79:E79" si="17">SUM(D80)</f>
        <v>1238529.8</v>
      </c>
      <c r="E79" s="38">
        <f t="shared" si="17"/>
        <v>1237200</v>
      </c>
      <c r="F79" s="33">
        <f t="shared" si="7"/>
        <v>41.563784653368721</v>
      </c>
      <c r="G79" s="33">
        <f t="shared" si="14"/>
        <v>99.892630762699454</v>
      </c>
      <c r="H79" s="16"/>
    </row>
    <row r="80" spans="1:8" ht="85.2" customHeight="1" x14ac:dyDescent="0.25">
      <c r="A80" s="29" t="s">
        <v>149</v>
      </c>
      <c r="B80" s="30" t="s">
        <v>150</v>
      </c>
      <c r="C80" s="34">
        <v>2976629.8</v>
      </c>
      <c r="D80" s="35">
        <v>1238529.8</v>
      </c>
      <c r="E80" s="35">
        <v>1237200</v>
      </c>
      <c r="F80" s="36">
        <f t="shared" si="7"/>
        <v>41.563784653368721</v>
      </c>
      <c r="G80" s="36">
        <f t="shared" si="14"/>
        <v>99.892630762699454</v>
      </c>
      <c r="H80" s="10" t="s">
        <v>210</v>
      </c>
    </row>
    <row r="81" spans="1:8" s="7" customFormat="1" ht="55.2" x14ac:dyDescent="0.25">
      <c r="A81" s="27" t="s">
        <v>140</v>
      </c>
      <c r="B81" s="31" t="s">
        <v>151</v>
      </c>
      <c r="C81" s="37">
        <f>SUM(C82:C84)</f>
        <v>9995808.3000000007</v>
      </c>
      <c r="D81" s="38">
        <f t="shared" ref="D81:E81" si="18">SUM(D82:D84)</f>
        <v>12406098.600000001</v>
      </c>
      <c r="E81" s="38">
        <f t="shared" si="18"/>
        <v>12373542</v>
      </c>
      <c r="F81" s="33">
        <f t="shared" si="7"/>
        <v>123.78730792586327</v>
      </c>
      <c r="G81" s="33">
        <f t="shared" si="14"/>
        <v>99.737575840320972</v>
      </c>
      <c r="H81" s="10"/>
    </row>
    <row r="82" spans="1:8" ht="69" x14ac:dyDescent="0.25">
      <c r="A82" s="29" t="s">
        <v>152</v>
      </c>
      <c r="B82" s="30" t="s">
        <v>153</v>
      </c>
      <c r="C82" s="34">
        <v>6552631.2999999998</v>
      </c>
      <c r="D82" s="35">
        <v>6549518.5</v>
      </c>
      <c r="E82" s="35">
        <v>6516987.7999999998</v>
      </c>
      <c r="F82" s="36">
        <f t="shared" si="7"/>
        <v>99.456042948731152</v>
      </c>
      <c r="G82" s="36">
        <f t="shared" si="14"/>
        <v>99.503311579316858</v>
      </c>
      <c r="H82" s="17"/>
    </row>
    <row r="83" spans="1:8" ht="225.6" customHeight="1" x14ac:dyDescent="0.25">
      <c r="A83" s="29" t="s">
        <v>154</v>
      </c>
      <c r="B83" s="30" t="s">
        <v>155</v>
      </c>
      <c r="C83" s="34">
        <v>1500000</v>
      </c>
      <c r="D83" s="35">
        <v>3653120.4</v>
      </c>
      <c r="E83" s="35">
        <v>3653120.4</v>
      </c>
      <c r="F83" s="36">
        <f t="shared" si="7"/>
        <v>243.54136</v>
      </c>
      <c r="G83" s="36">
        <f t="shared" si="14"/>
        <v>100</v>
      </c>
      <c r="H83" s="10" t="s">
        <v>220</v>
      </c>
    </row>
    <row r="84" spans="1:8" ht="303.60000000000002" x14ac:dyDescent="0.25">
      <c r="A84" s="29" t="s">
        <v>156</v>
      </c>
      <c r="B84" s="30" t="s">
        <v>157</v>
      </c>
      <c r="C84" s="34">
        <v>1943177</v>
      </c>
      <c r="D84" s="35">
        <v>2203459.7000000002</v>
      </c>
      <c r="E84" s="35">
        <v>2203433.7999999998</v>
      </c>
      <c r="F84" s="36">
        <f t="shared" si="7"/>
        <v>113.39336560694161</v>
      </c>
      <c r="G84" s="36">
        <f t="shared" si="14"/>
        <v>99.998824575734218</v>
      </c>
      <c r="H84" s="10" t="s">
        <v>212</v>
      </c>
    </row>
    <row r="85" spans="1:8" ht="20.399999999999999" customHeight="1" x14ac:dyDescent="0.3">
      <c r="A85" s="42" t="s">
        <v>158</v>
      </c>
      <c r="B85" s="42"/>
      <c r="C85" s="37">
        <f>C5+C15+C17+C23+C33+C38+C42+C52+C56+C64+C70+C75+C79+C81</f>
        <v>208001155.30000001</v>
      </c>
      <c r="D85" s="38">
        <f>D5+D15+D17+D23+D33+D38+D42+D52+D56+D64+D70+D75+D79+D81</f>
        <v>264020829.20000005</v>
      </c>
      <c r="E85" s="38">
        <f>E5+E15+E17+E23+E33+E38+E42+E52+E56+E64+E70+E75+E79+E81</f>
        <v>248789935.5</v>
      </c>
      <c r="F85" s="33">
        <f t="shared" si="7"/>
        <v>119.60988156107611</v>
      </c>
      <c r="G85" s="33">
        <f t="shared" si="14"/>
        <v>94.231177234708866</v>
      </c>
      <c r="H85" s="12"/>
    </row>
    <row r="86" spans="1:8" ht="13.2" customHeight="1" x14ac:dyDescent="0.25">
      <c r="B86" s="8"/>
      <c r="C86" s="9"/>
    </row>
  </sheetData>
  <autoFilter ref="A4:H85"/>
  <mergeCells count="3">
    <mergeCell ref="B2:H2"/>
    <mergeCell ref="C3:H3"/>
    <mergeCell ref="A85:B85"/>
  </mergeCells>
  <pageMargins left="0.70866141732283472" right="0.70866141732283472" top="0.98425196850393704" bottom="0.39370078740157483" header="0.31496062992125984" footer="0.31496062992125984"/>
  <pageSetup paperSize="9" scale="95" firstPageNumber="232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 2019 год</vt:lpstr>
      <vt:lpstr>'за 2019 год'!Заголовки_для_печати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Мануйлова  Любовь  Алексеевна</dc:creator>
  <cp:lastModifiedBy>Мануйлова  Любовь  Алексеевна</cp:lastModifiedBy>
  <cp:lastPrinted>2020-06-25T08:49:04Z</cp:lastPrinted>
  <dcterms:created xsi:type="dcterms:W3CDTF">2017-12-18T04:55:12Z</dcterms:created>
  <dcterms:modified xsi:type="dcterms:W3CDTF">2020-06-25T08:49:15Z</dcterms:modified>
</cp:coreProperties>
</file>